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defaultThemeVersion="124226"/>
  <mc:AlternateContent xmlns:mc="http://schemas.openxmlformats.org/markup-compatibility/2006">
    <mc:Choice Requires="x15">
      <x15ac:absPath xmlns:x15ac="http://schemas.microsoft.com/office/spreadsheetml/2010/11/ac" url="G:\Buildings\Location Grouped Buildings\VIC\24545 - V Melbourne Collins Street 707\PRA\2025\"/>
    </mc:Choice>
  </mc:AlternateContent>
  <xr:revisionPtr revIDLastSave="0" documentId="13_ncr:1_{E8D93309-CC33-4C82-9E96-BDB8812E8AE9}" xr6:coauthVersionLast="47" xr6:coauthVersionMax="47" xr10:uidLastSave="{00000000-0000-0000-0000-000000000000}"/>
  <bookViews>
    <workbookView showSheetTabs="0" xWindow="-120" yWindow="-16320" windowWidth="29040" windowHeight="15720"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s>
  <definedNames>
    <definedName name="_xlnm._FilterDatabase" localSheetId="0" hidden="1">'Chemical Register'!$A$5:$S$967</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Register'!$A$1:$S$20</definedName>
    <definedName name="_xlnm.Print_Titles" localSheetId="0">'Chemical Register'!$5:$5</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L10" i="1" l="1"/>
  <c r="L18" i="1" l="1"/>
  <c r="L17" i="1"/>
  <c r="L8" i="1"/>
  <c r="L6" i="1"/>
  <c r="Q8" i="1"/>
  <c r="R8" i="1" s="1"/>
  <c r="R6" i="1"/>
  <c r="T94" i="34"/>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D33" i="35"/>
  <c r="E33" i="35" s="1"/>
  <c r="D32" i="35"/>
  <c r="G32" i="35" s="1"/>
  <c r="D31" i="35"/>
  <c r="G31" i="35" s="1"/>
  <c r="D30" i="35"/>
  <c r="G30" i="35" s="1"/>
  <c r="D29" i="35"/>
  <c r="G29" i="35" s="1"/>
  <c r="D27" i="35"/>
  <c r="E27" i="35" s="1"/>
  <c r="D26" i="35"/>
  <c r="G26" i="35" s="1"/>
  <c r="D24" i="35"/>
  <c r="F24" i="35" s="1"/>
  <c r="D23" i="35"/>
  <c r="G23" i="35" s="1"/>
  <c r="D22" i="35"/>
  <c r="G22" i="35" s="1"/>
  <c r="D21" i="35"/>
  <c r="G21" i="35" s="1"/>
  <c r="D20" i="35"/>
  <c r="G20" i="35" s="1"/>
  <c r="D19" i="35"/>
  <c r="G19" i="35" s="1"/>
  <c r="D18" i="35"/>
  <c r="G18" i="35" s="1"/>
  <c r="D17" i="35"/>
  <c r="G17" i="35" s="1"/>
  <c r="D14" i="35"/>
  <c r="G14" i="35" s="1"/>
  <c r="D15" i="35"/>
  <c r="G15" i="35" s="1"/>
  <c r="D16" i="35"/>
  <c r="G16" i="35" s="1"/>
  <c r="D13" i="35"/>
  <c r="F13" i="35" s="1"/>
  <c r="D12" i="35"/>
  <c r="E12" i="35" s="1"/>
  <c r="D11" i="35"/>
  <c r="E11" i="35" s="1"/>
  <c r="D10" i="35"/>
  <c r="G10" i="35"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Q70" i="1"/>
  <c r="R70" i="1" s="1"/>
  <c r="Q69" i="1"/>
  <c r="R69" i="1" s="1"/>
  <c r="Q68" i="1"/>
  <c r="R68" i="1" s="1"/>
  <c r="Q67" i="1"/>
  <c r="R67" i="1" s="1"/>
  <c r="Q66" i="1"/>
  <c r="R66" i="1" s="1"/>
  <c r="Q65" i="1"/>
  <c r="R65" i="1" s="1"/>
  <c r="Q64" i="1"/>
  <c r="R64" i="1" s="1"/>
  <c r="Q63" i="1"/>
  <c r="R63" i="1" s="1"/>
  <c r="Q62" i="1"/>
  <c r="R62" i="1" s="1"/>
  <c r="Q61" i="1"/>
  <c r="R61" i="1" s="1"/>
  <c r="Q60" i="1"/>
  <c r="R60" i="1" s="1"/>
  <c r="Q59" i="1"/>
  <c r="R59" i="1" s="1"/>
  <c r="Q58" i="1"/>
  <c r="R58" i="1" s="1"/>
  <c r="Q57" i="1"/>
  <c r="R57" i="1" s="1"/>
  <c r="Q56" i="1"/>
  <c r="R56" i="1" s="1"/>
  <c r="Q55" i="1"/>
  <c r="R55" i="1" s="1"/>
  <c r="Q54" i="1"/>
  <c r="R54" i="1" s="1"/>
  <c r="Q53" i="1"/>
  <c r="R53" i="1" s="1"/>
  <c r="Q52" i="1"/>
  <c r="R52" i="1" s="1"/>
  <c r="Q51" i="1"/>
  <c r="R51" i="1" s="1"/>
  <c r="Q50" i="1"/>
  <c r="R50" i="1" s="1"/>
  <c r="Q49" i="1"/>
  <c r="R49" i="1" s="1"/>
  <c r="Q48" i="1"/>
  <c r="R48" i="1" s="1"/>
  <c r="Q47" i="1"/>
  <c r="R47" i="1" s="1"/>
  <c r="Q46" i="1"/>
  <c r="R46" i="1" s="1"/>
  <c r="Q45" i="1"/>
  <c r="R45" i="1" s="1"/>
  <c r="Q44" i="1"/>
  <c r="R44" i="1" s="1"/>
  <c r="Q43" i="1"/>
  <c r="R43" i="1" s="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Q26" i="1"/>
  <c r="R26" i="1" s="1"/>
  <c r="Q25" i="1"/>
  <c r="R25" i="1" s="1"/>
  <c r="Q24" i="1"/>
  <c r="R24" i="1" s="1"/>
  <c r="Q23" i="1"/>
  <c r="R23" i="1" s="1"/>
  <c r="Q22" i="1"/>
  <c r="R22" i="1" s="1"/>
  <c r="Q21" i="1"/>
  <c r="R21" i="1" s="1"/>
  <c r="Q20" i="1"/>
  <c r="R20" i="1" s="1"/>
  <c r="Q19" i="1"/>
  <c r="R19" i="1" s="1"/>
  <c r="Q18" i="1"/>
  <c r="R18" i="1" s="1"/>
  <c r="Q17" i="1"/>
  <c r="R17" i="1" s="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E9" i="35"/>
  <c r="D7" i="35"/>
  <c r="E7" i="35" s="1"/>
  <c r="D6" i="35"/>
  <c r="G6" i="35" s="1"/>
  <c r="E5" i="35"/>
  <c r="G8" i="35"/>
  <c r="F8" i="35"/>
  <c r="G5" i="35"/>
  <c r="F5" i="35"/>
  <c r="G9" i="35"/>
  <c r="F9" i="35"/>
  <c r="E8" i="35"/>
  <c r="L967"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47" i="1"/>
  <c r="L948" i="1"/>
  <c r="L949" i="1"/>
  <c r="L950" i="1"/>
  <c r="L951" i="1"/>
  <c r="L952" i="1"/>
  <c r="L953" i="1"/>
  <c r="L954" i="1"/>
  <c r="L955" i="1"/>
  <c r="L956" i="1"/>
  <c r="L957" i="1"/>
  <c r="L958" i="1"/>
  <c r="L959" i="1"/>
  <c r="L960" i="1"/>
  <c r="L961" i="1"/>
  <c r="L962" i="1"/>
  <c r="L963" i="1"/>
  <c r="L964" i="1"/>
  <c r="L965" i="1"/>
  <c r="L966" i="1"/>
  <c r="E31" i="35"/>
  <c r="F26" i="35"/>
  <c r="E26" i="35" l="1"/>
  <c r="F21" i="35"/>
  <c r="E21" i="35"/>
  <c r="E15" i="35"/>
  <c r="F31" i="35"/>
  <c r="F32" i="35"/>
  <c r="F25" i="35"/>
  <c r="E24" i="35"/>
  <c r="E25" i="35"/>
  <c r="F17" i="35"/>
  <c r="E17" i="35"/>
  <c r="G28" i="35"/>
  <c r="G24" i="35"/>
  <c r="E6" i="35"/>
  <c r="G7" i="35"/>
  <c r="F6" i="35"/>
  <c r="F11" i="35"/>
  <c r="F29" i="35"/>
  <c r="E29" i="35"/>
  <c r="G11" i="35"/>
  <c r="F10" i="35"/>
  <c r="E18" i="35"/>
  <c r="F20" i="35"/>
  <c r="F18" i="35"/>
  <c r="E20" i="35"/>
  <c r="E10" i="35"/>
  <c r="F33" i="35"/>
  <c r="F15" i="35"/>
  <c r="E22" i="35"/>
  <c r="F22" i="35"/>
  <c r="E32" i="35"/>
  <c r="F16" i="35"/>
  <c r="E16" i="35"/>
  <c r="G12" i="35"/>
  <c r="F30" i="35"/>
  <c r="F12" i="35"/>
  <c r="F7" i="35"/>
  <c r="E30" i="35"/>
  <c r="F14" i="35"/>
  <c r="E23" i="35"/>
  <c r="E14" i="35"/>
  <c r="G33" i="35"/>
  <c r="F23" i="35"/>
  <c r="E34" i="35"/>
  <c r="G27" i="35"/>
  <c r="F27" i="35"/>
  <c r="G13" i="35"/>
  <c r="F34" i="35"/>
  <c r="D34" i="35"/>
  <c r="E19" i="35"/>
  <c r="E13" i="35"/>
  <c r="F28" i="35"/>
  <c r="F19" i="35"/>
  <c r="G34" i="35"/>
</calcChain>
</file>

<file path=xl/sharedStrings.xml><?xml version="1.0" encoding="utf-8"?>
<sst xmlns="http://schemas.openxmlformats.org/spreadsheetml/2006/main" count="492" uniqueCount="175">
  <si>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</si>
  <si>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</si>
  <si>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</si>
  <si>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</si>
  <si>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</si>
  <si>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</si>
  <si>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</si>
  <si>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</si>
  <si>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</si>
  <si>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</si>
  <si>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</si>
  <si>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</si>
  <si>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</si>
  <si>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</si>
  <si>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</si>
  <si>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</si>
  <si>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</si>
  <si>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</si>
  <si>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</si>
  <si>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</si>
  <si>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</si>
  <si>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</si>
  <si>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</si>
  <si>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</si>
  <si>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</si>
  <si>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</si>
  <si>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</si>
  <si>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</si>
  <si>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</si>
  <si>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</si>
  <si>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</si>
  <si>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</si>
  <si>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</si>
  <si>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</si>
  <si>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</si>
  <si>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</si>
  <si>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</si>
  <si>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</si>
  <si>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</si>
  <si>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</si>
  <si>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indexed="30"/>
        <rFont val="Arial"/>
        <family val="2"/>
      </rPr>
      <t>dangerous goods</t>
    </r>
    <r>
      <rPr>
        <sz val="14"/>
        <rFont val="Arial"/>
        <family val="2"/>
      </rPr>
      <t xml:space="preserve"> and </t>
    </r>
    <r>
      <rPr>
        <b/>
        <u/>
        <sz val="14"/>
        <color indexed="30"/>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</si>
  <si>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</si>
  <si>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</si>
  <si>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</si>
  <si>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</si>
  <si>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</si>
  <si>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</si>
  <si>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</si>
  <si>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</si>
  <si>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</si>
  <si>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</si>
  <si>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</si>
  <si>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</si>
  <si>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</si>
  <si>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</si>
  <si>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</si>
  <si>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</si>
  <si>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</si>
  <si>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indexed="30"/>
        <rFont val="Arial"/>
        <family val="2"/>
      </rPr>
      <t xml:space="preserve">             </t>
    </r>
    <r>
      <rPr>
        <b/>
        <u/>
        <sz val="12"/>
        <color indexed="30"/>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</si>
  <si>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</si>
  <si>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</si>
  <si>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</si>
  <si>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</si>
  <si>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</si>
  <si>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</si>
  <si>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</si>
  <si>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</si>
  <si>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</si>
  <si>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</si>
  <si>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</si>
  <si>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</si>
  <si>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</si>
  <si>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</si>
  <si>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</si>
  <si>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</si>
  <si>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</si>
  <si>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</si>
  <si>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</si>
  <si>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</si>
  <si>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</si>
  <si>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</si>
  <si>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</si>
  <si>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</si>
  <si>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</si>
  <si>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</si>
  <si>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</si>
  <si>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</si>
  <si>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</si>
  <si>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</si>
  <si>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</si>
  <si>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</si>
  <si>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</si>
  <si>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</si>
  <si>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</si>
  <si>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</si>
  <si>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</si>
  <si>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</si>
  <si>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</si>
  <si>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</si>
  <si>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</si>
  <si>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</si>
  <si>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</si>
  <si>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</si>
  <si>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</si>
  <si>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</si>
  <si>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</si>
  <si>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</si>
  <si>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</si>
  <si>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</si>
  <si>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</si>
  <si>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</si>
  <si>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</si>
  <si>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</si>
  <si>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</si>
  <si>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</si>
  <si>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</si>
  <si>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</si>
  <si>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</si>
  <si>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</si>
  <si>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</si>
  <si>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</si>
  <si>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</si>
  <si>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</si>
  <si>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</si>
  <si>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</si>
  <si>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</si>
  <si>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</si>
  <si>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</si>
  <si>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</si>
  <si>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</si>
  <si>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</si>
  <si>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</si>
  <si>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</si>
  <si>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</si>
  <si>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</si>
  <si>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</si>
  <si>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</si>
  <si>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</si>
  <si>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</si>
  <si>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</si>
  <si>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</si>
  <si>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</si>
  <si>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</si>
  <si>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</si>
  <si>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</si>
  <si>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</si>
  <si>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The Lantern and South Goods Shed - Chemical Register</t>
  </si>
  <si>
    <t>Integra</t>
  </si>
  <si>
    <t>2X</t>
  </si>
  <si>
    <t>CWT 710</t>
  </si>
  <si>
    <t>No</t>
  </si>
  <si>
    <t>CTW BT 154</t>
  </si>
  <si>
    <t>Danger</t>
  </si>
  <si>
    <t>Warning</t>
  </si>
  <si>
    <t>Hazardous Substance / Dangerous Goods Class</t>
  </si>
  <si>
    <t xml:space="preserve">Agar </t>
  </si>
  <si>
    <t>Flammable liquid</t>
  </si>
  <si>
    <t>Alcohol Sanitiser AS-60</t>
  </si>
  <si>
    <t>Level 7 Cooling Towers plant area</t>
  </si>
  <si>
    <t>Water meter room cleaners store</t>
  </si>
  <si>
    <t>SDS not located onsite (information via online source).</t>
  </si>
  <si>
    <t>White Pearl Liquid Hand Soap</t>
  </si>
  <si>
    <t>Central Cleaning Supplies</t>
  </si>
  <si>
    <t>Breeze</t>
  </si>
  <si>
    <t>Chloradet</t>
  </si>
  <si>
    <t>Bowl Clean</t>
  </si>
  <si>
    <t xml:space="preserve">Graffiti Remover </t>
  </si>
  <si>
    <t xml:space="preserve">Instant Hand Sanitiser Gel </t>
  </si>
  <si>
    <t>BWT 35</t>
  </si>
  <si>
    <t>Safety Data Sheet (SDS) not located onsite and SDS information not available online.</t>
  </si>
  <si>
    <t>2R</t>
  </si>
  <si>
    <t>Corrosive</t>
  </si>
  <si>
    <t>Spraybuff C</t>
  </si>
  <si>
    <t>Two Good Co.</t>
  </si>
  <si>
    <t>2Y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</si>
</sst>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6"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name val="Arial"/>
      <family val="2"/>
    </font>
    <font>
      <b/>
      <u/>
      <sz val="14"/>
      <color indexed="30"/>
      <name val="Arial"/>
      <family val="2"/>
    </font>
    <font>
      <b/>
      <sz val="26"/>
      <name val="Arial"/>
      <family val="2"/>
    </font>
    <font>
      <b/>
      <u/>
      <sz val="12"/>
      <color indexed="30"/>
      <name val="Arial"/>
      <family val="2"/>
    </font>
    <font>
      <b/>
      <sz val="12"/>
      <color indexed="30"/>
      <name val="Arial"/>
      <family val="2"/>
    </font>
    <font>
      <sz val="11"/>
      <color rgb="FF006100"/>
      <name val="Calibri"/>
      <family val="2"/>
      <scheme val="minor"/>
    </font>
    <font>
      <b/>
      <sz val="11"/>
      <color theme="0"/>
      <name val="Arial"/>
      <family val="2"/>
    </font>
    <font>
      <b/>
      <sz val="22"/>
      <color rgb="FF004EA8"/>
      <name val="Arial"/>
      <family val="2"/>
    </font>
    <font>
      <b/>
      <sz val="10"/>
      <color theme="0"/>
      <name val="Arial"/>
      <family val="2"/>
    </font>
    <font>
      <b/>
      <u/>
      <sz val="22"/>
      <color rgb="FF004EA8"/>
      <name val="Arial"/>
      <family val="2"/>
    </font>
    <font>
      <b/>
      <sz val="22"/>
      <color theme="0"/>
      <name val="Arial"/>
      <family val="2"/>
    </font>
    <font>
      <b/>
      <sz val="26"/>
      <color rgb="FF004EA8"/>
      <name val="Arial"/>
      <family val="2"/>
    </font>
    <font>
      <b/>
      <u/>
      <sz val="12"/>
      <color rgb="FF004EA8"/>
      <name val="Arial"/>
      <family val="2"/>
    </font>
    <font>
      <b/>
      <sz val="12"/>
      <color rgb="FF004EA8"/>
      <name val="Arial"/>
      <family val="2"/>
    </font>
  </fonts>
  <fills count="18">
    <fill>
      <patternFill patternType="none"/>
    </fill>
    <fill>
      <patternFill patternType="gray125"/>
    </fill>
    <fill>
      <patternFill patternType="solid">
        <fgColor indexed="56"/>
        <bgColor indexed="64"/>
      </patternFill>
    </fill>
    <fill>
      <patternFill patternType="solid">
        <fgColor indexed="8"/>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rgb="FFC6EFCE"/>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rgb="FF0070C0"/>
        <bgColor indexed="64"/>
      </patternFill>
    </fill>
    <fill>
      <patternFill patternType="solid">
        <fgColor rgb="FFFF000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theme="9"/>
        <bgColor indexed="64"/>
      </patternFill>
    </fill>
  </fills>
  <borders count="53">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4">
    <xf numFmtId="0" fontId="0" fillId="0" borderId="0"/>
    <xf numFmtId="0" fontId="27" fillId="7" borderId="0" applyNumberFormat="0" applyBorder="0" applyAlignment="0" applyProtection="0"/>
    <xf numFmtId="0" fontId="2" fillId="0" borderId="0"/>
    <xf numFmtId="0" fontId="2" fillId="0" borderId="0"/>
  </cellStyleXfs>
  <cellXfs count="241">
    <xf numFmtId="0" fontId="0" fillId="0" borderId="0" xfId="0"/>
    <xf numFmtId="0" fontId="5" fillId="2" borderId="1" xfId="2"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2"/>
    <xf numFmtId="0" fontId="3" fillId="0" borderId="3" xfId="0" applyFont="1" applyBorder="1"/>
    <xf numFmtId="0" fontId="0" fillId="0" borderId="3" xfId="0" applyBorder="1"/>
    <xf numFmtId="0" fontId="2" fillId="0" borderId="0" xfId="0" applyFont="1" applyAlignment="1">
      <alignment horizontal="left"/>
    </xf>
    <xf numFmtId="0" fontId="3" fillId="0" borderId="3"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8" borderId="3" xfId="0" applyFont="1" applyFill="1" applyBorder="1" applyAlignment="1">
      <alignment horizontal="center" vertical="center" wrapText="1"/>
    </xf>
    <xf numFmtId="0" fontId="2" fillId="0" borderId="3" xfId="0" quotePrefix="1" applyFont="1" applyBorder="1" applyAlignment="1" applyProtection="1">
      <alignment horizontal="center" vertical="center" wrapText="1"/>
      <protection locked="0"/>
    </xf>
    <xf numFmtId="0" fontId="2" fillId="0" borderId="3" xfId="0" applyFont="1" applyBorder="1" applyAlignment="1">
      <alignment horizontal="left"/>
    </xf>
    <xf numFmtId="0" fontId="3" fillId="0" borderId="3"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6" xfId="0" applyFont="1" applyBorder="1" applyAlignment="1" applyProtection="1">
      <alignment horizontal="left" vertical="center" wrapText="1"/>
      <protection locked="0"/>
    </xf>
    <xf numFmtId="0" fontId="2" fillId="0" borderId="3" xfId="0" applyFont="1" applyBorder="1"/>
    <xf numFmtId="0" fontId="7" fillId="9" borderId="0" xfId="0" applyFont="1" applyFill="1" applyAlignment="1">
      <alignment vertical="center" wrapText="1"/>
    </xf>
    <xf numFmtId="0" fontId="8" fillId="9" borderId="0" xfId="0" applyFont="1" applyFill="1" applyAlignment="1">
      <alignment vertical="center" wrapText="1"/>
    </xf>
    <xf numFmtId="0" fontId="2" fillId="8" borderId="5" xfId="0" applyFont="1" applyFill="1" applyBorder="1" applyAlignment="1">
      <alignment horizontal="center" vertical="center" wrapText="1"/>
    </xf>
    <xf numFmtId="0" fontId="0" fillId="0" borderId="0" xfId="0" applyAlignment="1">
      <alignment horizontal="center"/>
    </xf>
    <xf numFmtId="0" fontId="0" fillId="8" borderId="0" xfId="0" applyFill="1"/>
    <xf numFmtId="0" fontId="0" fillId="9" borderId="0" xfId="0" applyFill="1"/>
    <xf numFmtId="0" fontId="9" fillId="9" borderId="0" xfId="0" applyFont="1" applyFill="1" applyAlignment="1">
      <alignment vertical="top" wrapText="1"/>
    </xf>
    <xf numFmtId="0" fontId="9" fillId="9" borderId="0" xfId="0" applyFont="1" applyFill="1"/>
    <xf numFmtId="0" fontId="10" fillId="0" borderId="0" xfId="0" applyFont="1" applyAlignment="1">
      <alignment horizontal="left" vertical="center"/>
    </xf>
    <xf numFmtId="0" fontId="6" fillId="9" borderId="0" xfId="0" applyFont="1" applyFill="1" applyAlignment="1">
      <alignment horizontal="left" vertical="center" wrapText="1"/>
    </xf>
    <xf numFmtId="0" fontId="11" fillId="0" borderId="0" xfId="0" applyFont="1" applyAlignment="1">
      <alignment vertical="center"/>
    </xf>
    <xf numFmtId="0" fontId="8" fillId="9" borderId="0" xfId="0" applyFont="1" applyFill="1" applyAlignment="1">
      <alignment vertical="top" wrapText="1"/>
    </xf>
    <xf numFmtId="0" fontId="0" fillId="10" borderId="7" xfId="0" applyFill="1" applyBorder="1"/>
    <xf numFmtId="0" fontId="0" fillId="10" borderId="8" xfId="0" applyFill="1" applyBorder="1"/>
    <xf numFmtId="0" fontId="0" fillId="10" borderId="9" xfId="0" applyFill="1" applyBorder="1"/>
    <xf numFmtId="0" fontId="0" fillId="10" borderId="10" xfId="0" applyFill="1" applyBorder="1"/>
    <xf numFmtId="0" fontId="0" fillId="10" borderId="0" xfId="0" applyFill="1"/>
    <xf numFmtId="0" fontId="0" fillId="10" borderId="11" xfId="0" applyFill="1" applyBorder="1"/>
    <xf numFmtId="0" fontId="9" fillId="10" borderId="10" xfId="0" applyFont="1" applyFill="1" applyBorder="1" applyAlignment="1">
      <alignment vertical="top" wrapText="1"/>
    </xf>
    <xf numFmtId="0" fontId="9" fillId="10" borderId="0" xfId="0" applyFont="1" applyFill="1" applyAlignment="1">
      <alignment vertical="top" wrapText="1"/>
    </xf>
    <xf numFmtId="0" fontId="9" fillId="10" borderId="11" xfId="0" applyFont="1" applyFill="1" applyBorder="1" applyAlignment="1">
      <alignment vertical="top" wrapText="1"/>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8" borderId="18" xfId="0" applyFont="1" applyFill="1" applyBorder="1" applyAlignment="1">
      <alignment horizontal="center" vertical="center" wrapText="1"/>
    </xf>
    <xf numFmtId="0" fontId="11" fillId="0" borderId="0" xfId="0" applyFont="1" applyAlignment="1" applyProtection="1">
      <alignment vertical="center"/>
      <protection locked="0"/>
    </xf>
    <xf numFmtId="0" fontId="14" fillId="0" borderId="4" xfId="0" applyFont="1" applyBorder="1" applyAlignment="1">
      <alignment horizontal="left" vertical="center" wrapText="1"/>
    </xf>
    <xf numFmtId="0" fontId="15" fillId="0" borderId="3" xfId="0" applyFont="1" applyBorder="1" applyAlignment="1">
      <alignment horizontal="center" vertical="center" wrapText="1"/>
    </xf>
    <xf numFmtId="0" fontId="14" fillId="0" borderId="6" xfId="0" applyFont="1" applyBorder="1" applyAlignment="1">
      <alignment horizontal="left" vertical="center" wrapText="1"/>
    </xf>
    <xf numFmtId="0" fontId="15" fillId="0" borderId="17" xfId="0" applyFont="1" applyBorder="1" applyAlignment="1">
      <alignment horizontal="center" vertical="center" wrapText="1"/>
    </xf>
    <xf numFmtId="0" fontId="17" fillId="3" borderId="2" xfId="0" applyFont="1" applyFill="1" applyBorder="1" applyAlignment="1">
      <alignment horizontal="left" vertical="top" wrapText="1"/>
    </xf>
    <xf numFmtId="0" fontId="1" fillId="3" borderId="19" xfId="0" applyFont="1" applyFill="1" applyBorder="1" applyAlignment="1">
      <alignment horizontal="center"/>
    </xf>
    <xf numFmtId="0" fontId="17" fillId="3" borderId="2" xfId="0" applyFont="1" applyFill="1" applyBorder="1" applyAlignment="1">
      <alignment horizontal="left" vertical="center" wrapText="1"/>
    </xf>
    <xf numFmtId="0" fontId="1" fillId="3" borderId="19" xfId="0" applyFont="1" applyFill="1" applyBorder="1" applyAlignment="1">
      <alignment horizontal="center" vertical="center"/>
    </xf>
    <xf numFmtId="0" fontId="18" fillId="0" borderId="4" xfId="0" applyFont="1" applyBorder="1" applyAlignment="1">
      <alignment horizontal="left" vertical="center" wrapText="1"/>
    </xf>
    <xf numFmtId="0" fontId="1" fillId="3" borderId="20" xfId="0" applyFont="1" applyFill="1" applyBorder="1" applyAlignment="1">
      <alignment horizontal="left" vertical="center"/>
    </xf>
    <xf numFmtId="0" fontId="15" fillId="0" borderId="16" xfId="0" applyFont="1" applyBorder="1" applyAlignment="1">
      <alignment vertical="center" wrapText="1"/>
    </xf>
    <xf numFmtId="0" fontId="15" fillId="0" borderId="18" xfId="0" applyFont="1" applyBorder="1" applyAlignment="1">
      <alignment vertical="center" wrapText="1"/>
    </xf>
    <xf numFmtId="0" fontId="1" fillId="3" borderId="20" xfId="0" applyFont="1" applyFill="1" applyBorder="1"/>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vertical="center" wrapText="1"/>
    </xf>
    <xf numFmtId="0" fontId="2" fillId="4" borderId="2"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 fillId="0" borderId="25" xfId="0" applyFont="1" applyBorder="1" applyAlignment="1">
      <alignment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3" fillId="0" borderId="26" xfId="0" applyFont="1" applyBorder="1" applyAlignment="1">
      <alignment vertical="center" wrapText="1"/>
    </xf>
    <xf numFmtId="0" fontId="2" fillId="12" borderId="6" xfId="0" applyFont="1" applyFill="1" applyBorder="1" applyAlignment="1">
      <alignment horizontal="center" vertical="center" wrapText="1"/>
    </xf>
    <xf numFmtId="0" fontId="2" fillId="12" borderId="17"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0" fillId="6" borderId="29" xfId="0" applyFont="1" applyFill="1" applyBorder="1" applyAlignment="1">
      <alignment vertical="center" wrapText="1"/>
    </xf>
    <xf numFmtId="0" fontId="2" fillId="8" borderId="17" xfId="0" applyFont="1" applyFill="1" applyBorder="1" applyAlignment="1">
      <alignment horizontal="center" vertical="center" wrapText="1"/>
    </xf>
    <xf numFmtId="0" fontId="3" fillId="13" borderId="2"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4" borderId="4" xfId="0" applyFont="1" applyFill="1" applyBorder="1" applyAlignment="1">
      <alignment horizontal="center" vertical="top" wrapText="1"/>
    </xf>
    <xf numFmtId="0" fontId="3" fillId="12" borderId="6" xfId="0" applyFont="1" applyFill="1" applyBorder="1" applyAlignment="1">
      <alignment horizontal="center"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13"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13" xfId="0" applyFont="1" applyBorder="1" applyAlignment="1">
      <alignment vertical="top" wrapText="1"/>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13" fillId="9" borderId="0" xfId="0" applyFont="1" applyFill="1" applyAlignment="1">
      <alignment vertical="center"/>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8" xfId="0" applyFont="1" applyBorder="1" applyAlignment="1" applyProtection="1">
      <alignment horizontal="center" vertical="center" wrapText="1"/>
      <protection locked="0"/>
    </xf>
    <xf numFmtId="164" fontId="2" fillId="0" borderId="3"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164" fontId="2" fillId="0" borderId="17" xfId="0" applyNumberFormat="1" applyFont="1" applyBorder="1" applyAlignment="1" applyProtection="1">
      <alignment horizontal="center" vertical="center" wrapText="1"/>
      <protection locked="0"/>
    </xf>
    <xf numFmtId="0" fontId="2" fillId="0" borderId="17" xfId="0" quotePrefix="1"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8" fillId="15" borderId="2" xfId="0" applyFont="1" applyFill="1" applyBorder="1" applyAlignment="1" applyProtection="1">
      <alignment horizontal="center" vertical="center" wrapText="1"/>
      <protection hidden="1"/>
    </xf>
    <xf numFmtId="0" fontId="3" fillId="10" borderId="3" xfId="0" applyFont="1" applyFill="1" applyBorder="1" applyAlignment="1" applyProtection="1">
      <alignment horizontal="center" vertical="center" wrapText="1"/>
      <protection hidden="1"/>
    </xf>
    <xf numFmtId="0" fontId="2" fillId="10" borderId="3" xfId="0" applyFont="1" applyFill="1" applyBorder="1" applyAlignment="1" applyProtection="1">
      <alignment horizontal="center" vertical="center" wrapText="1"/>
      <protection hidden="1"/>
    </xf>
    <xf numFmtId="0" fontId="20" fillId="16" borderId="3" xfId="0" applyFont="1" applyFill="1" applyBorder="1" applyAlignment="1" applyProtection="1">
      <alignment horizontal="left" vertical="top" wrapText="1"/>
      <protection hidden="1"/>
    </xf>
    <xf numFmtId="0" fontId="20" fillId="16" borderId="3" xfId="0" applyFont="1" applyFill="1" applyBorder="1" applyAlignment="1" applyProtection="1">
      <alignment horizontal="left" vertical="center" wrapText="1"/>
      <protection hidden="1"/>
    </xf>
    <xf numFmtId="0" fontId="29" fillId="0" borderId="0" xfId="0" applyFont="1" applyAlignment="1">
      <alignment vertical="center"/>
    </xf>
    <xf numFmtId="0" fontId="0" fillId="0" borderId="0" xfId="0" applyAlignment="1">
      <alignment horizontal="center" vertical="center"/>
    </xf>
    <xf numFmtId="164" fontId="2" fillId="10" borderId="3"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4" fillId="0" borderId="3" xfId="0" applyFont="1" applyBorder="1"/>
    <xf numFmtId="0" fontId="4" fillId="0" borderId="0" xfId="0" applyFont="1"/>
    <xf numFmtId="0" fontId="2" fillId="0" borderId="2" xfId="0" applyFont="1" applyBorder="1" applyAlignment="1">
      <alignment horizontal="center" vertical="center" wrapText="1"/>
    </xf>
    <xf numFmtId="0" fontId="30" fillId="15" borderId="39" xfId="0" applyFont="1" applyFill="1" applyBorder="1" applyAlignment="1">
      <alignment horizontal="center" vertical="center" textRotation="90" wrapText="1"/>
    </xf>
    <xf numFmtId="0" fontId="2" fillId="0" borderId="40"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30" fillId="15" borderId="29" xfId="0" applyFont="1" applyFill="1" applyBorder="1" applyAlignment="1">
      <alignment horizontal="center" vertical="center" textRotation="90" wrapText="1"/>
    </xf>
    <xf numFmtId="0" fontId="30" fillId="15" borderId="7" xfId="0" applyFont="1" applyFill="1" applyBorder="1" applyAlignment="1">
      <alignment horizontal="center" vertical="center" textRotation="90" wrapText="1"/>
    </xf>
    <xf numFmtId="0" fontId="2" fillId="0" borderId="3" xfId="0" applyFont="1" applyBorder="1" applyAlignment="1" applyProtection="1">
      <alignment horizontal="left" vertical="center" wrapText="1"/>
      <protection locked="0"/>
    </xf>
    <xf numFmtId="0" fontId="2" fillId="0" borderId="41"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42" xfId="0" applyFont="1" applyBorder="1" applyAlignment="1" applyProtection="1">
      <alignment horizontal="left" vertical="center" wrapText="1"/>
      <protection locked="0"/>
    </xf>
    <xf numFmtId="0" fontId="2" fillId="0" borderId="41" xfId="0" applyFont="1" applyBorder="1" applyAlignment="1">
      <alignment horizontal="center" vertical="center" wrapText="1"/>
    </xf>
    <xf numFmtId="0" fontId="2" fillId="0" borderId="3" xfId="3" applyBorder="1" applyAlignment="1" applyProtection="1">
      <alignment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vertical="center"/>
      <protection locked="0"/>
    </xf>
    <xf numFmtId="164" fontId="2" fillId="0" borderId="5" xfId="0" applyNumberFormat="1" applyFont="1" applyBorder="1" applyAlignment="1" applyProtection="1">
      <alignment horizontal="center" vertical="center" wrapText="1"/>
      <protection locked="0"/>
    </xf>
    <xf numFmtId="0" fontId="2" fillId="0" borderId="5"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3" xfId="0" applyFont="1" applyBorder="1" applyAlignment="1" applyProtection="1">
      <alignment horizontal="left" vertical="center" wrapText="1"/>
      <protection locked="0"/>
    </xf>
    <xf numFmtId="0" fontId="2" fillId="0" borderId="34" xfId="0" applyFont="1" applyBorder="1" applyAlignment="1" applyProtection="1">
      <alignment horizontal="center" vertical="center" wrapText="1"/>
      <protection locked="0"/>
    </xf>
    <xf numFmtId="0" fontId="2" fillId="0" borderId="43" xfId="3" applyBorder="1" applyAlignment="1" applyProtection="1">
      <alignment vertical="center" wrapText="1"/>
      <protection locked="0"/>
    </xf>
    <xf numFmtId="0" fontId="2" fillId="0" borderId="3" xfId="1" applyFont="1" applyFill="1" applyBorder="1" applyAlignment="1" applyProtection="1">
      <alignment horizontal="center" vertical="center" wrapText="1"/>
      <protection locked="0"/>
    </xf>
    <xf numFmtId="0" fontId="2" fillId="13" borderId="12" xfId="0" applyFont="1" applyFill="1" applyBorder="1" applyAlignment="1" applyProtection="1">
      <alignment horizontal="left" vertical="center" wrapText="1"/>
      <protection locked="0"/>
    </xf>
    <xf numFmtId="164" fontId="2" fillId="17" borderId="3" xfId="0" applyNumberFormat="1" applyFont="1" applyFill="1" applyBorder="1" applyAlignment="1" applyProtection="1">
      <alignment horizontal="center" vertical="center" wrapText="1"/>
      <protection locked="0"/>
    </xf>
    <xf numFmtId="0" fontId="2" fillId="13" borderId="3" xfId="0" applyFont="1" applyFill="1" applyBorder="1" applyAlignment="1">
      <alignment vertical="center" wrapText="1"/>
    </xf>
    <xf numFmtId="0" fontId="2" fillId="0" borderId="52" xfId="3" applyBorder="1" applyAlignment="1" applyProtection="1">
      <alignment vertical="center" wrapText="1"/>
      <protection locked="0"/>
    </xf>
    <xf numFmtId="0" fontId="2" fillId="13" borderId="3" xfId="0" applyFont="1" applyFill="1" applyBorder="1" applyAlignment="1" applyProtection="1">
      <alignment horizontal="center" vertical="center" wrapText="1"/>
      <protection locked="0"/>
    </xf>
    <xf numFmtId="0" fontId="2" fillId="13" borderId="3" xfId="0" applyFont="1" applyFill="1" applyBorder="1" applyAlignment="1">
      <alignment horizontal="center" vertical="center" wrapText="1"/>
    </xf>
    <xf numFmtId="164" fontId="2" fillId="13" borderId="3" xfId="0" applyNumberFormat="1" applyFont="1" applyFill="1" applyBorder="1" applyAlignment="1" applyProtection="1">
      <alignment horizontal="center" vertical="center" wrapText="1"/>
      <protection locked="0"/>
    </xf>
    <xf numFmtId="0" fontId="2" fillId="13" borderId="3" xfId="0" quotePrefix="1" applyFont="1" applyFill="1" applyBorder="1" applyAlignment="1" applyProtection="1">
      <alignment horizontal="center" vertical="center" wrapText="1"/>
      <protection locked="0"/>
    </xf>
    <xf numFmtId="0" fontId="2" fillId="13" borderId="28" xfId="0" applyFont="1" applyFill="1" applyBorder="1" applyAlignment="1" applyProtection="1">
      <alignment horizontal="center" vertical="center" wrapText="1"/>
      <protection locked="0"/>
    </xf>
    <xf numFmtId="0" fontId="2" fillId="13" borderId="15" xfId="0" applyFont="1" applyFill="1" applyBorder="1" applyAlignment="1">
      <alignment horizontal="center" vertical="center" wrapText="1"/>
    </xf>
    <xf numFmtId="0" fontId="2" fillId="13" borderId="13" xfId="0" applyFont="1" applyFill="1" applyBorder="1" applyAlignment="1" applyProtection="1">
      <alignment horizontal="left" vertical="center" wrapText="1"/>
      <protection locked="0"/>
    </xf>
    <xf numFmtId="0" fontId="2" fillId="13" borderId="3" xfId="0" applyFont="1" applyFill="1" applyBorder="1" applyAlignment="1">
      <alignment horizontal="left" vertical="center" wrapText="1"/>
    </xf>
    <xf numFmtId="0" fontId="2" fillId="0" borderId="43" xfId="0" applyFont="1" applyBorder="1" applyAlignment="1">
      <alignment horizontal="center" vertical="center" wrapText="1"/>
    </xf>
    <xf numFmtId="0" fontId="2" fillId="0" borderId="28" xfId="3" applyBorder="1" applyAlignment="1" applyProtection="1">
      <alignment vertical="center" wrapText="1"/>
      <protection locked="0"/>
    </xf>
    <xf numFmtId="0" fontId="30" fillId="15" borderId="39" xfId="0" applyFont="1" applyFill="1" applyBorder="1" applyAlignment="1">
      <alignment horizontal="center" vertical="center" wrapText="1"/>
    </xf>
    <xf numFmtId="0" fontId="30" fillId="15" borderId="47" xfId="0" applyFont="1" applyFill="1" applyBorder="1" applyAlignment="1">
      <alignment horizontal="center" vertical="center" wrapText="1"/>
    </xf>
    <xf numFmtId="0" fontId="30" fillId="15" borderId="45" xfId="0" applyFont="1" applyFill="1" applyBorder="1" applyAlignment="1">
      <alignment horizontal="center" vertical="center" wrapText="1"/>
    </xf>
    <xf numFmtId="0" fontId="31"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30" fillId="15" borderId="44" xfId="0" applyFont="1" applyFill="1" applyBorder="1" applyAlignment="1">
      <alignment horizontal="center" vertical="center" textRotation="90" wrapText="1"/>
    </xf>
    <xf numFmtId="0" fontId="30" fillId="15" borderId="29" xfId="0" applyFont="1" applyFill="1" applyBorder="1" applyAlignment="1">
      <alignment horizontal="center" vertical="center" textRotation="90" wrapText="1"/>
    </xf>
    <xf numFmtId="0" fontId="30" fillId="15" borderId="45" xfId="0" applyFont="1" applyFill="1" applyBorder="1" applyAlignment="1">
      <alignment horizontal="center" vertical="center" textRotation="90" wrapText="1"/>
    </xf>
    <xf numFmtId="0" fontId="30" fillId="15" borderId="39" xfId="0" applyFont="1" applyFill="1" applyBorder="1" applyAlignment="1">
      <alignment horizontal="center" vertical="center" textRotation="90" wrapText="1"/>
    </xf>
    <xf numFmtId="0" fontId="30" fillId="15" borderId="7" xfId="0" applyFont="1" applyFill="1" applyBorder="1" applyAlignment="1">
      <alignment horizontal="center" vertical="center" textRotation="90" wrapText="1"/>
    </xf>
    <xf numFmtId="0" fontId="30" fillId="15" borderId="46" xfId="0" applyFont="1" applyFill="1" applyBorder="1" applyAlignment="1">
      <alignment horizontal="center" vertical="center" textRotation="90" wrapText="1"/>
    </xf>
    <xf numFmtId="0" fontId="32" fillId="15" borderId="39" xfId="0" applyFont="1" applyFill="1" applyBorder="1" applyAlignment="1">
      <alignment horizontal="center" vertical="center" wrapText="1"/>
    </xf>
    <xf numFmtId="0" fontId="32" fillId="15" borderId="47" xfId="0" applyFont="1" applyFill="1" applyBorder="1" applyAlignment="1">
      <alignment horizontal="center" vertical="center" wrapText="1"/>
    </xf>
    <xf numFmtId="0" fontId="32" fillId="15" borderId="45" xfId="0" applyFont="1" applyFill="1" applyBorder="1" applyAlignment="1">
      <alignment horizontal="center" vertical="center" wrapText="1"/>
    </xf>
    <xf numFmtId="0" fontId="20" fillId="16" borderId="43" xfId="0" applyFont="1" applyFill="1" applyBorder="1" applyAlignment="1" applyProtection="1">
      <alignment horizontal="left" vertical="top" wrapText="1"/>
      <protection hidden="1"/>
    </xf>
    <xf numFmtId="0" fontId="20" fillId="16" borderId="48" xfId="0" applyFont="1" applyFill="1" applyBorder="1" applyAlignment="1" applyProtection="1">
      <alignment horizontal="left" vertical="top" wrapText="1"/>
      <protection hidden="1"/>
    </xf>
    <xf numFmtId="0" fontId="20" fillId="16" borderId="5" xfId="0" applyFont="1" applyFill="1" applyBorder="1" applyAlignment="1" applyProtection="1">
      <alignment horizontal="left" vertical="top" wrapText="1"/>
      <protection hidden="1"/>
    </xf>
    <xf numFmtId="0" fontId="9" fillId="10" borderId="10" xfId="0" applyFont="1" applyFill="1" applyBorder="1" applyAlignment="1">
      <alignment horizontal="left" vertical="top" wrapText="1"/>
    </xf>
    <xf numFmtId="0" fontId="9" fillId="10" borderId="0" xfId="0" applyFont="1" applyFill="1" applyAlignment="1">
      <alignment horizontal="left" vertical="top" wrapText="1"/>
    </xf>
    <xf numFmtId="0" fontId="9" fillId="10" borderId="11" xfId="0" applyFont="1" applyFill="1" applyBorder="1" applyAlignment="1">
      <alignment horizontal="left" vertical="top" wrapText="1"/>
    </xf>
    <xf numFmtId="0" fontId="33" fillId="0" borderId="0" xfId="0" applyFont="1" applyAlignment="1">
      <alignment horizontal="center"/>
    </xf>
    <xf numFmtId="0" fontId="24" fillId="0" borderId="0" xfId="0" applyFont="1" applyAlignment="1">
      <alignment horizontal="center"/>
    </xf>
    <xf numFmtId="0" fontId="9" fillId="10" borderId="49" xfId="0" applyFont="1" applyFill="1" applyBorder="1" applyAlignment="1">
      <alignment horizontal="left" vertical="top" wrapText="1"/>
    </xf>
    <xf numFmtId="0" fontId="9" fillId="10" borderId="50" xfId="0" applyFont="1" applyFill="1" applyBorder="1" applyAlignment="1">
      <alignment horizontal="left" vertical="top" wrapText="1"/>
    </xf>
    <xf numFmtId="0" fontId="9" fillId="10" borderId="51" xfId="0" applyFont="1" applyFill="1" applyBorder="1" applyAlignment="1">
      <alignment horizontal="left" vertical="top" wrapText="1"/>
    </xf>
    <xf numFmtId="0" fontId="0" fillId="10" borderId="10" xfId="0" applyFill="1" applyBorder="1"/>
    <xf numFmtId="0" fontId="0" fillId="10" borderId="0" xfId="0" applyFill="1"/>
    <xf numFmtId="0" fontId="0" fillId="10" borderId="11" xfId="0" applyFill="1" applyBorder="1"/>
    <xf numFmtId="0" fontId="34" fillId="9" borderId="0" xfId="0" applyFont="1" applyFill="1" applyAlignment="1">
      <alignment horizontal="left" vertical="center" wrapText="1"/>
    </xf>
    <xf numFmtId="0" fontId="7" fillId="9" borderId="0" xfId="0" applyFont="1" applyFill="1" applyAlignment="1">
      <alignment horizontal="left" vertical="center" wrapText="1"/>
    </xf>
    <xf numFmtId="0" fontId="33" fillId="0" borderId="0" xfId="0" applyFont="1" applyAlignment="1">
      <alignment vertical="center"/>
    </xf>
    <xf numFmtId="0" fontId="24" fillId="0" borderId="0" xfId="0" applyFont="1" applyAlignment="1">
      <alignment vertical="center"/>
    </xf>
    <xf numFmtId="0" fontId="8" fillId="9" borderId="0" xfId="0" applyFont="1" applyFill="1" applyAlignment="1">
      <alignment horizontal="left" vertical="top" wrapText="1"/>
    </xf>
    <xf numFmtId="0" fontId="34" fillId="9" borderId="0" xfId="0" applyFont="1" applyFill="1" applyAlignment="1">
      <alignment horizontal="left" vertical="center"/>
    </xf>
    <xf numFmtId="0" fontId="7" fillId="9" borderId="0" xfId="0" applyFont="1" applyFill="1" applyAlignment="1">
      <alignment horizontal="left" vertical="center"/>
    </xf>
    <xf numFmtId="0" fontId="33" fillId="0" borderId="0" xfId="0" applyFont="1" applyAlignment="1">
      <alignment horizontal="center" vertical="center"/>
    </xf>
    <xf numFmtId="0" fontId="35" fillId="9" borderId="0" xfId="0" applyFont="1" applyFill="1" applyAlignment="1">
      <alignment horizontal="left" vertical="center"/>
    </xf>
    <xf numFmtId="0" fontId="12" fillId="0" borderId="0" xfId="0" applyFont="1" applyAlignment="1">
      <alignment horizontal="center" vertical="center"/>
    </xf>
    <xf numFmtId="0" fontId="13" fillId="9" borderId="0" xfId="0" applyFont="1" applyFill="1" applyAlignment="1">
      <alignment horizontal="left" vertical="center"/>
    </xf>
    <xf numFmtId="0" fontId="33" fillId="0" borderId="0" xfId="0" applyFont="1" applyAlignment="1">
      <alignment horizontal="center" vertical="top"/>
    </xf>
    <xf numFmtId="0" fontId="6" fillId="10" borderId="7" xfId="0" applyFont="1" applyFill="1" applyBorder="1" applyAlignment="1">
      <alignment horizontal="left" vertical="top" wrapText="1"/>
    </xf>
    <xf numFmtId="0" fontId="6" fillId="10" borderId="8" xfId="0" applyFont="1" applyFill="1" applyBorder="1" applyAlignment="1">
      <alignment horizontal="left" vertical="top" wrapText="1"/>
    </xf>
    <xf numFmtId="0" fontId="6" fillId="10" borderId="9" xfId="0" applyFont="1" applyFill="1" applyBorder="1" applyAlignment="1">
      <alignment horizontal="left" vertical="top" wrapText="1"/>
    </xf>
    <xf numFmtId="0" fontId="6" fillId="10" borderId="10"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11" xfId="0" applyFont="1" applyFill="1" applyBorder="1" applyAlignment="1">
      <alignment horizontal="left" vertical="top" wrapText="1"/>
    </xf>
    <xf numFmtId="0" fontId="6" fillId="10" borderId="49" xfId="0" applyFont="1" applyFill="1" applyBorder="1" applyAlignment="1">
      <alignment horizontal="left" vertical="top" wrapText="1"/>
    </xf>
    <xf numFmtId="0" fontId="6" fillId="10" borderId="50" xfId="0" applyFont="1" applyFill="1" applyBorder="1" applyAlignment="1">
      <alignment horizontal="left" vertical="top" wrapText="1"/>
    </xf>
    <xf numFmtId="0" fontId="6" fillId="10" borderId="51" xfId="0" applyFont="1" applyFill="1" applyBorder="1" applyAlignment="1">
      <alignment horizontal="left" vertical="top"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9"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11" xfId="0" applyFont="1" applyFill="1" applyBorder="1" applyAlignment="1">
      <alignment horizontal="left" vertical="center" wrapText="1"/>
    </xf>
    <xf numFmtId="0" fontId="6" fillId="10" borderId="49" xfId="0" applyFont="1" applyFill="1" applyBorder="1" applyAlignment="1">
      <alignment horizontal="left" vertical="center" wrapText="1"/>
    </xf>
    <xf numFmtId="0" fontId="6" fillId="10" borderId="50" xfId="0" applyFont="1" applyFill="1" applyBorder="1" applyAlignment="1">
      <alignment horizontal="left" vertical="center" wrapText="1"/>
    </xf>
    <xf numFmtId="0" fontId="6" fillId="10" borderId="51" xfId="0" applyFont="1" applyFill="1" applyBorder="1" applyAlignment="1">
      <alignment horizontal="left" vertical="center" wrapText="1"/>
    </xf>
    <xf numFmtId="0" fontId="21" fillId="9" borderId="0" xfId="0" applyFont="1" applyFill="1" applyAlignment="1">
      <alignment horizontal="left" vertical="center"/>
    </xf>
    <xf numFmtId="0" fontId="19" fillId="0" borderId="50" xfId="0" applyFont="1" applyBorder="1" applyAlignment="1">
      <alignment horizontal="left" vertical="top" wrapText="1"/>
    </xf>
    <xf numFmtId="0" fontId="0" fillId="0" borderId="50" xfId="0" applyBorder="1"/>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cellXfs>
  <cellStyles count="4">
    <cellStyle name="Good" xfId="1" builtinId="26"/>
    <cellStyle name="Normal" xfId="0" builtinId="0"/>
    <cellStyle name="Normal 2" xfId="2" xr:uid="{00000000-0005-0000-0000-000002000000}"/>
    <cellStyle name="Normal_Chemical Register" xfId="3" xr:uid="{00000000-0005-0000-0000-000003000000}"/>
  </cellStyles>
  <dxfs count="38">
    <dxf>
      <fill>
        <patternFill patternType="solid">
          <bgColor indexed="22"/>
        </patternFill>
      </fill>
    </dxf>
    <dxf>
      <fill>
        <patternFill>
          <bgColor indexed="10"/>
        </patternFill>
      </fill>
    </dxf>
    <dxf>
      <font>
        <b/>
        <i val="0"/>
      </font>
    </dxf>
    <dxf>
      <font>
        <b/>
        <i val="0"/>
        <color auto="1"/>
      </font>
      <fill>
        <patternFill>
          <fgColor auto="1"/>
          <bgColor rgb="FFFF0000"/>
        </patternFill>
      </fill>
    </dxf>
    <dxf>
      <font>
        <b/>
        <i val="0"/>
        <color auto="1"/>
      </font>
      <fill>
        <patternFill>
          <fgColor indexed="64"/>
          <bgColor rgb="FFFF0000"/>
        </patternFill>
      </fill>
    </dxf>
    <dxf>
      <font>
        <b/>
        <i val="0"/>
        <color auto="1"/>
      </font>
      <fill>
        <patternFill>
          <fgColor auto="1"/>
          <bgColor rgb="FFFF0000"/>
        </patternFill>
      </fill>
    </dxf>
    <dxf>
      <font>
        <b/>
        <i val="0"/>
        <color auto="1"/>
      </font>
      <fill>
        <patternFill>
          <fgColor indexed="64"/>
          <bgColor rgb="FFFF0000"/>
        </patternFill>
      </fill>
    </dxf>
    <dxf>
      <font>
        <b/>
        <i val="0"/>
        <color auto="1"/>
      </font>
      <fill>
        <patternFill>
          <fgColor auto="1"/>
          <bgColor rgb="FFFF0000"/>
        </patternFill>
      </fill>
    </dxf>
    <dxf>
      <font>
        <b/>
        <i val="0"/>
        <color auto="1"/>
      </font>
      <fill>
        <patternFill>
          <fgColor auto="1"/>
          <bgColor rgb="FFFF0000"/>
        </patternFill>
      </fill>
    </dxf>
    <dxf>
      <font>
        <b/>
        <i val="0"/>
        <color auto="1"/>
      </font>
      <fill>
        <patternFill>
          <bgColor theme="9" tint="-0.24994659260841701"/>
        </patternFill>
      </fill>
    </dxf>
    <dxf>
      <font>
        <b/>
        <i val="0"/>
        <color auto="1"/>
      </font>
      <fill>
        <patternFill>
          <bgColor rgb="FFFFFF00"/>
        </patternFill>
      </fill>
    </dxf>
    <dxf>
      <font>
        <b/>
        <i val="0"/>
        <color auto="1"/>
      </font>
      <fill>
        <patternFill>
          <bgColor rgb="FF0070C0"/>
        </patternFill>
      </fill>
    </dxf>
    <dxf>
      <font>
        <b/>
        <i val="0"/>
        <color auto="1"/>
      </font>
      <fill>
        <patternFill>
          <fgColor indexed="64"/>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2.jpeg"/><Relationship Id="rId2" Type="http://schemas.openxmlformats.org/officeDocument/2006/relationships/image" Target="../media/image18.png"/><Relationship Id="rId16" Type="http://schemas.openxmlformats.org/officeDocument/2006/relationships/image" Target="../media/image20.PNG"/><Relationship Id="rId1" Type="http://schemas.openxmlformats.org/officeDocument/2006/relationships/image" Target="../media/image17.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9.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2.jpeg"/><Relationship Id="rId2" Type="http://schemas.openxmlformats.org/officeDocument/2006/relationships/image" Target="../media/image22.PNG"/><Relationship Id="rId16" Type="http://schemas.openxmlformats.org/officeDocument/2006/relationships/image" Target="../media/image24.PNG"/><Relationship Id="rId1" Type="http://schemas.openxmlformats.org/officeDocument/2006/relationships/image" Target="../media/image21.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3.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5.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jpe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2.jpe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4.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2.jpe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6.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7.jpe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3.png"/><Relationship Id="rId3" Type="http://schemas.openxmlformats.org/officeDocument/2006/relationships/image" Target="../media/image10.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9.png"/><Relationship Id="rId16" Type="http://schemas.openxmlformats.org/officeDocument/2006/relationships/hyperlink" Target="#Volumes"/><Relationship Id="rId1" Type="http://schemas.openxmlformats.org/officeDocument/2006/relationships/image" Target="../media/image8.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2.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2.jpeg"/><Relationship Id="rId4" Type="http://schemas.openxmlformats.org/officeDocument/2006/relationships/image" Target="../media/image11.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4.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2.jpe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jpe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1435100</xdr:colOff>
      <xdr:row>1</xdr:row>
      <xdr:rowOff>314326</xdr:rowOff>
    </xdr:from>
    <xdr:to>
      <xdr:col>1</xdr:col>
      <xdr:colOff>717549</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AF220748-D2E9-AE06-DFC7-91F5A6AF07DA}"/>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1174909</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39B6FCD-37AB-28F7-8D63-15DB0FF2F7E7}"/>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18</xdr:col>
      <xdr:colOff>40640</xdr:colOff>
      <xdr:row>1</xdr:row>
      <xdr:rowOff>7620</xdr:rowOff>
    </xdr:from>
    <xdr:to>
      <xdr:col>18</xdr:col>
      <xdr:colOff>2556510</xdr:colOff>
      <xdr:row>2</xdr:row>
      <xdr:rowOff>350520</xdr:rowOff>
    </xdr:to>
    <xdr:pic>
      <xdr:nvPicPr>
        <xdr:cNvPr id="1027" name="AESC_logo_header">
          <a:extLst>
            <a:ext uri="{FF2B5EF4-FFF2-40B4-BE49-F238E27FC236}">
              <a16:creationId xmlns:a16="http://schemas.microsoft.com/office/drawing/2014/main" id="{179CCCF4-4882-0C95-AA25-AAD30325973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046200" y="7620"/>
          <a:ext cx="251587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139699</xdr:colOff>
      <xdr:row>11</xdr:row>
      <xdr:rowOff>153467</xdr:rowOff>
    </xdr:from>
    <xdr:to>
      <xdr:col>26</xdr:col>
      <xdr:colOff>312719</xdr:colOff>
      <xdr:row>25</xdr:row>
      <xdr:rowOff>0</xdr:rowOff>
    </xdr:to>
    <xdr:pic>
      <xdr:nvPicPr>
        <xdr:cNvPr id="3" name="Picture 2" descr="Image of chemical register titles" title="Instructions 7">
          <a:extLst>
            <a:ext uri="{FF2B5EF4-FFF2-40B4-BE49-F238E27FC236}">
              <a16:creationId xmlns:a16="http://schemas.microsoft.com/office/drawing/2014/main" id="{6B74B11E-4AA2-E202-58C4-FE762FBC40F2}"/>
            </a:ext>
          </a:extLst>
        </xdr:cNvPr>
        <xdr:cNvPicPr>
          <a:picLocks noChangeAspect="1"/>
        </xdr:cNvPicPr>
      </xdr:nvPicPr>
      <xdr:blipFill>
        <a:blip xmlns:r="http://schemas.openxmlformats.org/officeDocument/2006/relationships" r:embed="rId1"/>
        <a:stretch>
          <a:fillRect/>
        </a:stretch>
      </xdr:blipFill>
      <xdr:spPr>
        <a:xfrm>
          <a:off x="2895599" y="2182292"/>
          <a:ext cx="12968269" cy="2113483"/>
        </a:xfrm>
        <a:prstGeom prst="rect">
          <a:avLst/>
        </a:prstGeom>
      </xdr:spPr>
    </xdr:pic>
    <xdr:clientData/>
  </xdr:twoCellAnchor>
  <xdr:twoCellAnchor editAs="oneCell">
    <xdr:from>
      <xdr:col>15</xdr:col>
      <xdr:colOff>307975</xdr:colOff>
      <xdr:row>25</xdr:row>
      <xdr:rowOff>85725</xdr:rowOff>
    </xdr:from>
    <xdr:to>
      <xdr:col>21</xdr:col>
      <xdr:colOff>105257</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B6BD8473-3043-4D5C-2B99-D3691C19D29D}"/>
            </a:ext>
          </a:extLst>
        </xdr:cNvPr>
        <xdr:cNvPicPr>
          <a:picLocks noChangeAspect="1"/>
        </xdr:cNvPicPr>
      </xdr:nvPicPr>
      <xdr:blipFill>
        <a:blip xmlns:r="http://schemas.openxmlformats.org/officeDocument/2006/relationships" r:embed="rId2"/>
        <a:stretch>
          <a:fillRect/>
        </a:stretch>
      </xdr:blipFill>
      <xdr:spPr>
        <a:xfrm>
          <a:off x="9153525" y="4381500"/>
          <a:ext cx="3467584" cy="4277322"/>
        </a:xfrm>
        <a:prstGeom prst="rect">
          <a:avLst/>
        </a:prstGeom>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B019354D-4D1F-2D77-7DD6-7632E7B1BB2D}"/>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52503C02-451C-E605-99A3-7A1C720D1EAB}"/>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4038E098-D5E0-670B-1649-944DFBDE9A6F}"/>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1FB64DEF-994B-6CE2-679E-A904D7061199}"/>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42BFCE6E-11D6-B20E-9EB6-FB1EECE4AC13}"/>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285E2E4-0EC4-968E-7417-2490BD9733AA}"/>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C980161F-DB47-272F-9DF4-D43868C6ED81}"/>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66088B5D-CD6D-73E1-0805-6F30CA1CBFB1}"/>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A059A343-3E9A-CFC4-C59F-D486EBD6A199}"/>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873AD84B-6A04-D816-C610-AD06F17C1B3F}"/>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380996</xdr:colOff>
      <xdr:row>31</xdr:row>
      <xdr:rowOff>38101</xdr:rowOff>
    </xdr:from>
    <xdr:to>
      <xdr:col>13</xdr:col>
      <xdr:colOff>419099</xdr:colOff>
      <xdr:row>36</xdr:row>
      <xdr:rowOff>60350</xdr:rowOff>
    </xdr:to>
    <xdr:sp macro="" textlink="">
      <xdr:nvSpPr>
        <xdr:cNvPr id="51" name="TextBox 50">
          <a:extLst>
            <a:ext uri="{FF2B5EF4-FFF2-40B4-BE49-F238E27FC236}">
              <a16:creationId xmlns:a16="http://schemas.microsoft.com/office/drawing/2014/main" id="{004CEA06-DD52-CF45-4C48-40A87FE1F29F}"/>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149225</xdr:colOff>
      <xdr:row>37</xdr:row>
      <xdr:rowOff>133350</xdr:rowOff>
    </xdr:from>
    <xdr:to>
      <xdr:col>14</xdr:col>
      <xdr:colOff>187328</xdr:colOff>
      <xdr:row>43</xdr:row>
      <xdr:rowOff>19050</xdr:rowOff>
    </xdr:to>
    <xdr:sp macro="" textlink="">
      <xdr:nvSpPr>
        <xdr:cNvPr id="55" name="TextBox 54">
          <a:extLst>
            <a:ext uri="{FF2B5EF4-FFF2-40B4-BE49-F238E27FC236}">
              <a16:creationId xmlns:a16="http://schemas.microsoft.com/office/drawing/2014/main" id="{13CD138D-B671-920C-C02E-BC58D1DB560A}"/>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187328</xdr:colOff>
      <xdr:row>40</xdr:row>
      <xdr:rowOff>0</xdr:rowOff>
    </xdr:from>
    <xdr:to>
      <xdr:col>16</xdr:col>
      <xdr:colOff>603298</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F65485FC-4929-1019-8B63-50665CA843AF}"/>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225425</xdr:colOff>
      <xdr:row>4</xdr:row>
      <xdr:rowOff>133350</xdr:rowOff>
    </xdr:from>
    <xdr:to>
      <xdr:col>4</xdr:col>
      <xdr:colOff>177800</xdr:colOff>
      <xdr:row>7</xdr:row>
      <xdr:rowOff>41306</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6357D2C2-C382-3C64-E15A-D3BAA2D7B1C9}"/>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5C01F618-2F06-8E08-BC61-CC90B3013AE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625475</xdr:colOff>
      <xdr:row>25</xdr:row>
      <xdr:rowOff>0</xdr:rowOff>
    </xdr:from>
    <xdr:to>
      <xdr:col>9</xdr:col>
      <xdr:colOff>428623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A8FE74A-D432-68E5-31AF-2F840A902B14}"/>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381002</xdr:colOff>
      <xdr:row>25</xdr:row>
      <xdr:rowOff>3175</xdr:rowOff>
    </xdr:from>
    <xdr:to>
      <xdr:col>10</xdr:col>
      <xdr:colOff>279400</xdr:colOff>
      <xdr:row>31</xdr:row>
      <xdr:rowOff>41276</xdr:rowOff>
    </xdr:to>
    <xdr:cxnSp macro="">
      <xdr:nvCxnSpPr>
        <xdr:cNvPr id="52" name="Straight Arrow Connector 51" descr="Arrow connector" title="Arrow connector">
          <a:extLst>
            <a:ext uri="{FF2B5EF4-FFF2-40B4-BE49-F238E27FC236}">
              <a16:creationId xmlns:a16="http://schemas.microsoft.com/office/drawing/2014/main" id="{15F61353-CDB1-B8AE-2B5E-5A1421B65563}"/>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365123</xdr:colOff>
      <xdr:row>24</xdr:row>
      <xdr:rowOff>140523</xdr:rowOff>
    </xdr:from>
    <xdr:to>
      <xdr:col>12</xdr:col>
      <xdr:colOff>275735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A3A421EC-C7AC-605E-29A0-5AC9C271E7F7}"/>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206375</xdr:colOff>
      <xdr:row>23</xdr:row>
      <xdr:rowOff>57150</xdr:rowOff>
    </xdr:from>
    <xdr:to>
      <xdr:col>8</xdr:col>
      <xdr:colOff>85725</xdr:colOff>
      <xdr:row>25</xdr:row>
      <xdr:rowOff>3249</xdr:rowOff>
    </xdr:to>
    <xdr:sp macro="" textlink="">
      <xdr:nvSpPr>
        <xdr:cNvPr id="8" name="Oval 7" descr="Oval connector on product drop down button " title="Oval ">
          <a:extLst>
            <a:ext uri="{FF2B5EF4-FFF2-40B4-BE49-F238E27FC236}">
              <a16:creationId xmlns:a16="http://schemas.microsoft.com/office/drawing/2014/main" id="{1AA2D238-14CC-1367-63F0-1E488D7C0CEB}"/>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10</xdr:col>
      <xdr:colOff>104775</xdr:colOff>
      <xdr:row>23</xdr:row>
      <xdr:rowOff>57150</xdr:rowOff>
    </xdr:from>
    <xdr:to>
      <xdr:col>10</xdr:col>
      <xdr:colOff>625475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DE1855B2-086E-1896-0D80-C6B8758CD107}"/>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203200</xdr:colOff>
      <xdr:row>23</xdr:row>
      <xdr:rowOff>60325</xdr:rowOff>
    </xdr:from>
    <xdr:to>
      <xdr:col>13</xdr:col>
      <xdr:colOff>82550</xdr:colOff>
      <xdr:row>25</xdr:row>
      <xdr:rowOff>19126</xdr:rowOff>
    </xdr:to>
    <xdr:sp macro="" textlink="">
      <xdr:nvSpPr>
        <xdr:cNvPr id="60" name="Oval 59" descr="Oval connector on location drop down button " title="Oval ">
          <a:extLst>
            <a:ext uri="{FF2B5EF4-FFF2-40B4-BE49-F238E27FC236}">
              <a16:creationId xmlns:a16="http://schemas.microsoft.com/office/drawing/2014/main" id="{AF1D69FA-515B-EE56-9BEF-3E3AA06672D2}"/>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editAs="oneCell">
    <xdr:from>
      <xdr:col>5</xdr:col>
      <xdr:colOff>419100</xdr:colOff>
      <xdr:row>54</xdr:row>
      <xdr:rowOff>142875</xdr:rowOff>
    </xdr:from>
    <xdr:to>
      <xdr:col>21</xdr:col>
      <xdr:colOff>439515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461E78B6-523D-FA68-2EA1-6EDF0A7ADCCA}"/>
            </a:ext>
          </a:extLst>
        </xdr:cNvPr>
        <xdr:cNvPicPr>
          <a:picLocks noChangeAspect="1"/>
        </xdr:cNvPicPr>
      </xdr:nvPicPr>
      <xdr:blipFill>
        <a:blip xmlns:r="http://schemas.openxmlformats.org/officeDocument/2006/relationships" r:embed="rId15"/>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521624</xdr:colOff>
      <xdr:row>106</xdr:row>
      <xdr:rowOff>41883</xdr:rowOff>
    </xdr:to>
    <xdr:pic>
      <xdr:nvPicPr>
        <xdr:cNvPr id="18" name="Picture 17" descr="Image of how to remove filter" title="Instruction 7">
          <a:extLst>
            <a:ext uri="{FF2B5EF4-FFF2-40B4-BE49-F238E27FC236}">
              <a16:creationId xmlns:a16="http://schemas.microsoft.com/office/drawing/2014/main" id="{66613429-D43B-214C-C49D-E2CDF4946552}"/>
            </a:ext>
          </a:extLst>
        </xdr:cNvPr>
        <xdr:cNvPicPr>
          <a:picLocks noChangeAspect="1"/>
        </xdr:cNvPicPr>
      </xdr:nvPicPr>
      <xdr:blipFill>
        <a:blip xmlns:r="http://schemas.openxmlformats.org/officeDocument/2006/relationships" r:embed="rId16"/>
        <a:stretch>
          <a:fillRect/>
        </a:stretch>
      </xdr:blipFill>
      <xdr:spPr>
        <a:xfrm>
          <a:off x="2847975" y="13134975"/>
          <a:ext cx="6506484" cy="4324954"/>
        </a:xfrm>
        <a:prstGeom prst="rect">
          <a:avLst/>
        </a:prstGeom>
      </xdr:spPr>
    </xdr:pic>
    <xdr:clientData/>
  </xdr:twoCellAnchor>
  <xdr:twoCellAnchor editAs="oneCell">
    <xdr:from>
      <xdr:col>16</xdr:col>
      <xdr:colOff>539750</xdr:colOff>
      <xdr:row>4</xdr:row>
      <xdr:rowOff>114300</xdr:rowOff>
    </xdr:from>
    <xdr:to>
      <xdr:col>20</xdr:col>
      <xdr:colOff>482600</xdr:colOff>
      <xdr:row>7</xdr:row>
      <xdr:rowOff>146050</xdr:rowOff>
    </xdr:to>
    <xdr:pic>
      <xdr:nvPicPr>
        <xdr:cNvPr id="10266" name="AESC_logo_header">
          <a:extLst>
            <a:ext uri="{FF2B5EF4-FFF2-40B4-BE49-F238E27FC236}">
              <a16:creationId xmlns:a16="http://schemas.microsoft.com/office/drawing/2014/main" id="{6AFF1582-81FB-AA24-6F7D-74B68B6F467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496550" y="749300"/>
          <a:ext cx="2508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206375</xdr:colOff>
      <xdr:row>11</xdr:row>
      <xdr:rowOff>152400</xdr:rowOff>
    </xdr:from>
    <xdr:to>
      <xdr:col>26</xdr:col>
      <xdr:colOff>307975</xdr:colOff>
      <xdr:row>13</xdr:row>
      <xdr:rowOff>57150</xdr:rowOff>
    </xdr:to>
    <xdr:sp macro="" textlink="">
      <xdr:nvSpPr>
        <xdr:cNvPr id="4" name="TextBox 3">
          <a:extLst>
            <a:ext uri="{FF2B5EF4-FFF2-40B4-BE49-F238E27FC236}">
              <a16:creationId xmlns:a16="http://schemas.microsoft.com/office/drawing/2014/main" id="{8ACF3B40-E257-1B19-C031-E9F9ABAE4FBC}"/>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357716</xdr:colOff>
      <xdr:row>111</xdr:row>
      <xdr:rowOff>148166</xdr:rowOff>
    </xdr:from>
    <xdr:to>
      <xdr:col>24</xdr:col>
      <xdr:colOff>82945</xdr:colOff>
      <xdr:row>143</xdr:row>
      <xdr:rowOff>120645</xdr:rowOff>
    </xdr:to>
    <xdr:pic>
      <xdr:nvPicPr>
        <xdr:cNvPr id="12" name="Picture 11" descr="Image of how to protect workbook " title="Instruction 8">
          <a:extLst>
            <a:ext uri="{FF2B5EF4-FFF2-40B4-BE49-F238E27FC236}">
              <a16:creationId xmlns:a16="http://schemas.microsoft.com/office/drawing/2014/main" id="{6CD90045-7AE7-3AE1-E63D-70D20E85BC59}"/>
            </a:ext>
          </a:extLst>
        </xdr:cNvPr>
        <xdr:cNvPicPr>
          <a:picLocks noChangeAspect="1"/>
        </xdr:cNvPicPr>
      </xdr:nvPicPr>
      <xdr:blipFill>
        <a:blip xmlns:r="http://schemas.openxmlformats.org/officeDocument/2006/relationships" r:embed="rId1"/>
        <a:stretch>
          <a:fillRect/>
        </a:stretch>
      </xdr:blipFill>
      <xdr:spPr>
        <a:xfrm>
          <a:off x="3122083" y="18023416"/>
          <a:ext cx="11400767" cy="5058834"/>
        </a:xfrm>
        <a:prstGeom prst="rect">
          <a:avLst/>
        </a:prstGeom>
      </xdr:spPr>
    </xdr:pic>
    <xdr:clientData/>
  </xdr:twoCellAnchor>
  <xdr:twoCellAnchor editAs="oneCell">
    <xdr:from>
      <xdr:col>5</xdr:col>
      <xdr:colOff>410632</xdr:colOff>
      <xdr:row>50</xdr:row>
      <xdr:rowOff>21166</xdr:rowOff>
    </xdr:from>
    <xdr:to>
      <xdr:col>23</xdr:col>
      <xdr:colOff>400049</xdr:colOff>
      <xdr:row>75</xdr:row>
      <xdr:rowOff>64301</xdr:rowOff>
    </xdr:to>
    <xdr:pic>
      <xdr:nvPicPr>
        <xdr:cNvPr id="9" name="Picture 8" descr="Image of unprotect sheet button " title="Instruction 8">
          <a:extLst>
            <a:ext uri="{FF2B5EF4-FFF2-40B4-BE49-F238E27FC236}">
              <a16:creationId xmlns:a16="http://schemas.microsoft.com/office/drawing/2014/main" id="{AF3BB995-CE2F-6545-EFC7-8F7C343013C2}"/>
            </a:ext>
          </a:extLst>
        </xdr:cNvPr>
        <xdr:cNvPicPr>
          <a:picLocks noChangeAspect="1"/>
        </xdr:cNvPicPr>
      </xdr:nvPicPr>
      <xdr:blipFill>
        <a:blip xmlns:r="http://schemas.openxmlformats.org/officeDocument/2006/relationships" r:embed="rId2"/>
        <a:stretch>
          <a:fillRect/>
        </a:stretch>
      </xdr:blipFill>
      <xdr:spPr>
        <a:xfrm>
          <a:off x="3174999" y="8212666"/>
          <a:ext cx="11038417" cy="4018233"/>
        </a:xfrm>
        <a:prstGeom prst="rect">
          <a:avLst/>
        </a:prstGeom>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597D0508-01BF-AF2E-C888-2DED59CFEEF7}"/>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665D8685-5A67-6349-BBCA-156031717D13}"/>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2A822312-5C3E-AACE-C3DB-196B56DF8B02}"/>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F3098688-2D58-B2E1-C567-41C885FFC776}"/>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B15F9A74-7647-16C5-A458-D26C06B25E66}"/>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CB14E3F0-918D-A6FC-E2EE-19855E4382D9}"/>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43ABFB5C-DB52-F0EC-94CE-7CBFDBAA3EF8}"/>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55EFD29B-47C2-5F98-5D8A-9A14E0D3D1F5}"/>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C20111DB-B869-15E6-F9A8-7F09C8F10338}"/>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BDAA99D1-D8DE-DDD1-BC95-5252A993EEC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468696</xdr:colOff>
      <xdr:row>43</xdr:row>
      <xdr:rowOff>38934</xdr:rowOff>
    </xdr:from>
    <xdr:to>
      <xdr:col>18</xdr:col>
      <xdr:colOff>57146</xdr:colOff>
      <xdr:row>48</xdr:row>
      <xdr:rowOff>24356</xdr:rowOff>
    </xdr:to>
    <xdr:sp macro="" textlink="">
      <xdr:nvSpPr>
        <xdr:cNvPr id="20" name="TextBox 19">
          <a:extLst>
            <a:ext uri="{FF2B5EF4-FFF2-40B4-BE49-F238E27FC236}">
              <a16:creationId xmlns:a16="http://schemas.microsoft.com/office/drawing/2014/main" id="{B4BE31C3-D109-9C37-753C-76DA04B380C4}"/>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438214</xdr:colOff>
      <xdr:row>106</xdr:row>
      <xdr:rowOff>97143</xdr:rowOff>
    </xdr:from>
    <xdr:to>
      <xdr:col>19</xdr:col>
      <xdr:colOff>539750</xdr:colOff>
      <xdr:row>110</xdr:row>
      <xdr:rowOff>79374</xdr:rowOff>
    </xdr:to>
    <xdr:sp macro="" textlink="">
      <xdr:nvSpPr>
        <xdr:cNvPr id="25" name="TextBox 24">
          <a:extLst>
            <a:ext uri="{FF2B5EF4-FFF2-40B4-BE49-F238E27FC236}">
              <a16:creationId xmlns:a16="http://schemas.microsoft.com/office/drawing/2014/main" id="{B2B7768E-0EC9-F3CA-4441-AA5447D1E40E}"/>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23966392-128B-D4E7-490D-BA4A72134A6C}"/>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A2F73DD4-A621-FA3F-637C-C9CBA054CFCB}"/>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585714</xdr:colOff>
      <xdr:row>48</xdr:row>
      <xdr:rowOff>24341</xdr:rowOff>
    </xdr:from>
    <xdr:to>
      <xdr:col>12</xdr:col>
      <xdr:colOff>400010</xdr:colOff>
      <xdr:row>53</xdr:row>
      <xdr:rowOff>156324</xdr:rowOff>
    </xdr:to>
    <xdr:cxnSp macro="">
      <xdr:nvCxnSpPr>
        <xdr:cNvPr id="23" name="Straight Arrow Connector 22" descr="Arrow connector" title="Arrow connector">
          <a:extLst>
            <a:ext uri="{FF2B5EF4-FFF2-40B4-BE49-F238E27FC236}">
              <a16:creationId xmlns:a16="http://schemas.microsoft.com/office/drawing/2014/main" id="{5BE51B42-2950-5BD8-0473-4E4245EF80E5}"/>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154516</xdr:colOff>
      <xdr:row>48</xdr:row>
      <xdr:rowOff>24341</xdr:rowOff>
    </xdr:from>
    <xdr:to>
      <xdr:col>11</xdr:col>
      <xdr:colOff>585686</xdr:colOff>
      <xdr:row>50</xdr:row>
      <xdr:rowOff>127016</xdr:rowOff>
    </xdr:to>
    <xdr:cxnSp macro="">
      <xdr:nvCxnSpPr>
        <xdr:cNvPr id="22" name="Straight Arrow Connector 21" descr="Arrow connector pointing to review button " title="Arrow connector">
          <a:extLst>
            <a:ext uri="{FF2B5EF4-FFF2-40B4-BE49-F238E27FC236}">
              <a16:creationId xmlns:a16="http://schemas.microsoft.com/office/drawing/2014/main" id="{66B84820-A412-EC51-ED7F-F278B3A5B1DA}"/>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98425</xdr:rowOff>
    </xdr:from>
    <xdr:to>
      <xdr:col>14</xdr:col>
      <xdr:colOff>0</xdr:colOff>
      <xdr:row>114</xdr:row>
      <xdr:rowOff>41275</xdr:rowOff>
    </xdr:to>
    <xdr:cxnSp macro="">
      <xdr:nvCxnSpPr>
        <xdr:cNvPr id="26" name="Straight Arrow Connector 25" descr="Arrow Connector" title="Arrow Connector">
          <a:extLst>
            <a:ext uri="{FF2B5EF4-FFF2-40B4-BE49-F238E27FC236}">
              <a16:creationId xmlns:a16="http://schemas.microsoft.com/office/drawing/2014/main" id="{A0A2F4CE-7910-9457-C309-816A01025EEB}"/>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342900</xdr:colOff>
      <xdr:row>114</xdr:row>
      <xdr:rowOff>3175</xdr:rowOff>
    </xdr:from>
    <xdr:to>
      <xdr:col>14</xdr:col>
      <xdr:colOff>298450</xdr:colOff>
      <xdr:row>118</xdr:row>
      <xdr:rowOff>38131</xdr:rowOff>
    </xdr:to>
    <xdr:sp macro="" textlink="">
      <xdr:nvSpPr>
        <xdr:cNvPr id="61" name="Oval 60" descr="Oval highlighting review button " title="Oval ">
          <a:extLst>
            <a:ext uri="{FF2B5EF4-FFF2-40B4-BE49-F238E27FC236}">
              <a16:creationId xmlns:a16="http://schemas.microsoft.com/office/drawing/2014/main" id="{D7A67DD6-71CC-0D7C-37E6-7A5B2984221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17</xdr:col>
      <xdr:colOff>364066</xdr:colOff>
      <xdr:row>140</xdr:row>
      <xdr:rowOff>94191</xdr:rowOff>
    </xdr:from>
    <xdr:to>
      <xdr:col>18</xdr:col>
      <xdr:colOff>589468</xdr:colOff>
      <xdr:row>142</xdr:row>
      <xdr:rowOff>116474</xdr:rowOff>
    </xdr:to>
    <xdr:sp macro="" textlink="">
      <xdr:nvSpPr>
        <xdr:cNvPr id="64" name="Oval 63" descr="Oval highlighting OK button " title="Oval">
          <a:extLst>
            <a:ext uri="{FF2B5EF4-FFF2-40B4-BE49-F238E27FC236}">
              <a16:creationId xmlns:a16="http://schemas.microsoft.com/office/drawing/2014/main" id="{FF887D13-B407-D3A5-7144-0E7BC51150F3}"/>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281516</xdr:colOff>
      <xdr:row>53</xdr:row>
      <xdr:rowOff>96309</xdr:rowOff>
    </xdr:from>
    <xdr:to>
      <xdr:col>13</xdr:col>
      <xdr:colOff>440266</xdr:colOff>
      <xdr:row>56</xdr:row>
      <xdr:rowOff>23333</xdr:rowOff>
    </xdr:to>
    <xdr:sp macro="" textlink="">
      <xdr:nvSpPr>
        <xdr:cNvPr id="67" name="Oval 66" descr="Oval highlighting Unprotect Sheet button " title="Oval ">
          <a:extLst>
            <a:ext uri="{FF2B5EF4-FFF2-40B4-BE49-F238E27FC236}">
              <a16:creationId xmlns:a16="http://schemas.microsoft.com/office/drawing/2014/main" id="{F1511993-2D9A-ACB9-7F7C-D1E67630F376}"/>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editAs="oneCell">
    <xdr:from>
      <xdr:col>5</xdr:col>
      <xdr:colOff>165100</xdr:colOff>
      <xdr:row>74</xdr:row>
      <xdr:rowOff>148166</xdr:rowOff>
    </xdr:from>
    <xdr:to>
      <xdr:col>22</xdr:col>
      <xdr:colOff>30942</xdr:colOff>
      <xdr:row>103</xdr:row>
      <xdr:rowOff>4230</xdr:rowOff>
    </xdr:to>
    <xdr:pic>
      <xdr:nvPicPr>
        <xdr:cNvPr id="2" name="Picture 1" descr="Image of how to insert a new row " title="Instruction 8">
          <a:extLst>
            <a:ext uri="{FF2B5EF4-FFF2-40B4-BE49-F238E27FC236}">
              <a16:creationId xmlns:a16="http://schemas.microsoft.com/office/drawing/2014/main" id="{88795210-139E-55D1-7F48-808D034CBF00}"/>
            </a:ext>
          </a:extLst>
        </xdr:cNvPr>
        <xdr:cNvPicPr>
          <a:picLocks noChangeAspect="1"/>
        </xdr:cNvPicPr>
      </xdr:nvPicPr>
      <xdr:blipFill>
        <a:blip xmlns:r="http://schemas.openxmlformats.org/officeDocument/2006/relationships" r:embed="rId15"/>
        <a:stretch>
          <a:fillRect/>
        </a:stretch>
      </xdr:blipFill>
      <xdr:spPr>
        <a:xfrm>
          <a:off x="2942167" y="12149666"/>
          <a:ext cx="10307361" cy="4466167"/>
        </a:xfrm>
        <a:prstGeom prst="rect">
          <a:avLst/>
        </a:prstGeom>
      </xdr:spPr>
    </xdr:pic>
    <xdr:clientData/>
  </xdr:twoCellAnchor>
  <xdr:twoCellAnchor editAs="oneCell">
    <xdr:from>
      <xdr:col>6</xdr:col>
      <xdr:colOff>256117</xdr:colOff>
      <xdr:row>11</xdr:row>
      <xdr:rowOff>57150</xdr:rowOff>
    </xdr:from>
    <xdr:to>
      <xdr:col>23</xdr:col>
      <xdr:colOff>431802</xdr:colOff>
      <xdr:row>42</xdr:row>
      <xdr:rowOff>112786</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A5DC9C61-AACD-988C-714E-B1365AF2E5C7}"/>
            </a:ext>
          </a:extLst>
        </xdr:cNvPr>
        <xdr:cNvPicPr>
          <a:picLocks noChangeAspect="1"/>
        </xdr:cNvPicPr>
      </xdr:nvPicPr>
      <xdr:blipFill>
        <a:blip xmlns:r="http://schemas.openxmlformats.org/officeDocument/2006/relationships" r:embed="rId16"/>
        <a:stretch>
          <a:fillRect/>
        </a:stretch>
      </xdr:blipFill>
      <xdr:spPr>
        <a:xfrm>
          <a:off x="3615267" y="2092325"/>
          <a:ext cx="10532533" cy="5068955"/>
        </a:xfrm>
        <a:prstGeom prst="rect">
          <a:avLst/>
        </a:prstGeom>
      </xdr:spPr>
    </xdr:pic>
    <xdr:clientData/>
  </xdr:twoCellAnchor>
  <xdr:twoCellAnchor editAs="oneCell">
    <xdr:from>
      <xdr:col>16</xdr:col>
      <xdr:colOff>482600</xdr:colOff>
      <xdr:row>4</xdr:row>
      <xdr:rowOff>69850</xdr:rowOff>
    </xdr:from>
    <xdr:to>
      <xdr:col>20</xdr:col>
      <xdr:colOff>419100</xdr:colOff>
      <xdr:row>7</xdr:row>
      <xdr:rowOff>95250</xdr:rowOff>
    </xdr:to>
    <xdr:pic>
      <xdr:nvPicPr>
        <xdr:cNvPr id="11289" name="AESC_logo_header">
          <a:extLst>
            <a:ext uri="{FF2B5EF4-FFF2-40B4-BE49-F238E27FC236}">
              <a16:creationId xmlns:a16="http://schemas.microsoft.com/office/drawing/2014/main" id="{0906DA1D-8BBD-311A-1EAA-974F262889C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439400" y="704850"/>
          <a:ext cx="250190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288925</xdr:colOff>
      <xdr:row>58</xdr:row>
      <xdr:rowOff>60325</xdr:rowOff>
    </xdr:from>
    <xdr:to>
      <xdr:col>23</xdr:col>
      <xdr:colOff>409575</xdr:colOff>
      <xdr:row>63</xdr:row>
      <xdr:rowOff>22225</xdr:rowOff>
    </xdr:to>
    <xdr:sp macro="" textlink="">
      <xdr:nvSpPr>
        <xdr:cNvPr id="3" name="TextBox 2">
          <a:extLst>
            <a:ext uri="{FF2B5EF4-FFF2-40B4-BE49-F238E27FC236}">
              <a16:creationId xmlns:a16="http://schemas.microsoft.com/office/drawing/2014/main" id="{C74EE4E6-225C-DABD-6E36-F2BA732E40CE}"/>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a:p>
      </xdr:txBody>
    </xdr:sp>
    <xdr:clientData/>
  </xdr:twoCellAnchor>
  <xdr:twoCellAnchor editAs="oneCell">
    <xdr:from>
      <xdr:col>19</xdr:col>
      <xdr:colOff>393700</xdr:colOff>
      <xdr:row>23</xdr:row>
      <xdr:rowOff>165100</xdr:rowOff>
    </xdr:from>
    <xdr:to>
      <xdr:col>23</xdr:col>
      <xdr:colOff>330200</xdr:colOff>
      <xdr:row>28</xdr:row>
      <xdr:rowOff>114300</xdr:rowOff>
    </xdr:to>
    <xdr:pic>
      <xdr:nvPicPr>
        <xdr:cNvPr id="11291" name="AESC_logo_header">
          <a:extLst>
            <a:ext uri="{FF2B5EF4-FFF2-40B4-BE49-F238E27FC236}">
              <a16:creationId xmlns:a16="http://schemas.microsoft.com/office/drawing/2014/main" id="{54B5EA88-3575-57E5-E9D6-84012F73FFA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274550" y="4064000"/>
          <a:ext cx="25019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152400</xdr:colOff>
      <xdr:row>120</xdr:row>
      <xdr:rowOff>114300</xdr:rowOff>
    </xdr:from>
    <xdr:to>
      <xdr:col>24</xdr:col>
      <xdr:colOff>88900</xdr:colOff>
      <xdr:row>125</xdr:row>
      <xdr:rowOff>63500</xdr:rowOff>
    </xdr:to>
    <xdr:pic>
      <xdr:nvPicPr>
        <xdr:cNvPr id="11292" name="AESC_logo_header">
          <a:extLst>
            <a:ext uri="{FF2B5EF4-FFF2-40B4-BE49-F238E27FC236}">
              <a16:creationId xmlns:a16="http://schemas.microsoft.com/office/drawing/2014/main" id="{FC358BD8-2E39-A332-D583-43A89B38F5C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674600" y="19418300"/>
          <a:ext cx="2501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255588</xdr:colOff>
      <xdr:row>120</xdr:row>
      <xdr:rowOff>131763</xdr:rowOff>
    </xdr:from>
    <xdr:to>
      <xdr:col>20</xdr:col>
      <xdr:colOff>144471</xdr:colOff>
      <xdr:row>125</xdr:row>
      <xdr:rowOff>57222</xdr:rowOff>
    </xdr:to>
    <xdr:sp macro="" textlink="">
      <xdr:nvSpPr>
        <xdr:cNvPr id="6" name="Rectangle 5">
          <a:extLst>
            <a:ext uri="{FF2B5EF4-FFF2-40B4-BE49-F238E27FC236}">
              <a16:creationId xmlns:a16="http://schemas.microsoft.com/office/drawing/2014/main" id="{F8DBC8E4-04C1-2F76-7192-24D04D2ACB14}"/>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9</xdr:col>
      <xdr:colOff>342900</xdr:colOff>
      <xdr:row>120</xdr:row>
      <xdr:rowOff>128588</xdr:rowOff>
    </xdr:from>
    <xdr:to>
      <xdr:col>15</xdr:col>
      <xdr:colOff>482600</xdr:colOff>
      <xdr:row>125</xdr:row>
      <xdr:rowOff>71438</xdr:rowOff>
    </xdr:to>
    <xdr:sp macro="" textlink="">
      <xdr:nvSpPr>
        <xdr:cNvPr id="8" name="Rectangle 7">
          <a:extLst>
            <a:ext uri="{FF2B5EF4-FFF2-40B4-BE49-F238E27FC236}">
              <a16:creationId xmlns:a16="http://schemas.microsoft.com/office/drawing/2014/main" id="{84A2D225-EBB8-933F-E1DB-744E17726F7D}"/>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15</xdr:col>
      <xdr:colOff>458788</xdr:colOff>
      <xdr:row>120</xdr:row>
      <xdr:rowOff>138112</xdr:rowOff>
    </xdr:from>
    <xdr:to>
      <xdr:col>16</xdr:col>
      <xdr:colOff>284247</xdr:colOff>
      <xdr:row>125</xdr:row>
      <xdr:rowOff>114300</xdr:rowOff>
    </xdr:to>
    <xdr:sp macro="" textlink="">
      <xdr:nvSpPr>
        <xdr:cNvPr id="10" name="Rectangle 9">
          <a:extLst>
            <a:ext uri="{FF2B5EF4-FFF2-40B4-BE49-F238E27FC236}">
              <a16:creationId xmlns:a16="http://schemas.microsoft.com/office/drawing/2014/main" id="{82F8C98A-8E0A-0CE2-BACD-06A5AC50E00D}"/>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14</xdr:col>
      <xdr:colOff>247650</xdr:colOff>
      <xdr:row>110</xdr:row>
      <xdr:rowOff>78845</xdr:rowOff>
    </xdr:from>
    <xdr:to>
      <xdr:col>18</xdr:col>
      <xdr:colOff>71433</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18C8D419-9E3E-1F12-FE1A-CE766B66FF67}"/>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3175</xdr:rowOff>
    </xdr:from>
    <xdr:to>
      <xdr:col>19</xdr:col>
      <xdr:colOff>390515</xdr:colOff>
      <xdr:row>28</xdr:row>
      <xdr:rowOff>22225</xdr:rowOff>
    </xdr:to>
    <xdr:sp macro="" textlink="">
      <xdr:nvSpPr>
        <xdr:cNvPr id="11" name="Rectangle 10">
          <a:extLst>
            <a:ext uri="{FF2B5EF4-FFF2-40B4-BE49-F238E27FC236}">
              <a16:creationId xmlns:a16="http://schemas.microsoft.com/office/drawing/2014/main" id="{B5BFF0D9-8C89-CEF8-0897-23829E31594F}"/>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14</xdr:col>
      <xdr:colOff>461963</xdr:colOff>
      <xdr:row>23</xdr:row>
      <xdr:rowOff>36513</xdr:rowOff>
    </xdr:from>
    <xdr:to>
      <xdr:col>17</xdr:col>
      <xdr:colOff>14247</xdr:colOff>
      <xdr:row>28</xdr:row>
      <xdr:rowOff>76262</xdr:rowOff>
    </xdr:to>
    <xdr:cxnSp macro="">
      <xdr:nvCxnSpPr>
        <xdr:cNvPr id="14" name="Straight Connector 13">
          <a:extLst>
            <a:ext uri="{FF2B5EF4-FFF2-40B4-BE49-F238E27FC236}">
              <a16:creationId xmlns:a16="http://schemas.microsoft.com/office/drawing/2014/main" id="{F6A81690-862C-A922-A7B4-EB0E3D6707AC}"/>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423863</xdr:colOff>
      <xdr:row>23</xdr:row>
      <xdr:rowOff>36513</xdr:rowOff>
    </xdr:from>
    <xdr:to>
      <xdr:col>14</xdr:col>
      <xdr:colOff>23813</xdr:colOff>
      <xdr:row>28</xdr:row>
      <xdr:rowOff>71463</xdr:rowOff>
    </xdr:to>
    <xdr:cxnSp macro="">
      <xdr:nvCxnSpPr>
        <xdr:cNvPr id="17" name="Straight Connector 16">
          <a:extLst>
            <a:ext uri="{FF2B5EF4-FFF2-40B4-BE49-F238E27FC236}">
              <a16:creationId xmlns:a16="http://schemas.microsoft.com/office/drawing/2014/main" id="{258DDC9C-90E5-B556-5FA0-DA2DFBA00217}"/>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412750</xdr:colOff>
      <xdr:row>58</xdr:row>
      <xdr:rowOff>88900</xdr:rowOff>
    </xdr:from>
    <xdr:to>
      <xdr:col>23</xdr:col>
      <xdr:colOff>349250</xdr:colOff>
      <xdr:row>63</xdr:row>
      <xdr:rowOff>38100</xdr:rowOff>
    </xdr:to>
    <xdr:pic>
      <xdr:nvPicPr>
        <xdr:cNvPr id="11300" name="AESC_logo_header">
          <a:extLst>
            <a:ext uri="{FF2B5EF4-FFF2-40B4-BE49-F238E27FC236}">
              <a16:creationId xmlns:a16="http://schemas.microsoft.com/office/drawing/2014/main" id="{2718555C-802E-D317-ECA3-4A2E29967EF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293600" y="9550400"/>
          <a:ext cx="2501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120650</xdr:colOff>
      <xdr:row>38</xdr:row>
      <xdr:rowOff>152400</xdr:rowOff>
    </xdr:from>
    <xdr:to>
      <xdr:col>4</xdr:col>
      <xdr:colOff>202250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991A649E-2184-A816-B490-EEA8A9E7F2E6}"/>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121228</xdr:colOff>
      <xdr:row>22</xdr:row>
      <xdr:rowOff>3173</xdr:rowOff>
    </xdr:from>
    <xdr:to>
      <xdr:col>4</xdr:col>
      <xdr:colOff>202828</xdr:colOff>
      <xdr:row>24</xdr:row>
      <xdr:rowOff>153735</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EEE2294D-18B8-7D2A-A4FF-8D746A590BC6}"/>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3F35F232-4D35-3C0B-E320-4F4EE3780036}"/>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92BCA420-94D3-78AE-F1C6-CFB70DC22D08}"/>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24D2CEE1-E8C2-CEB7-7673-A6E67D4A557B}"/>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E134D209-CACF-38B4-02B0-6EB810A1704F}"/>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AE032E1-F099-9889-70AF-8A9E09E2761A}"/>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2D8F4D14-6872-B438-A647-BD5AD813C3A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85725</xdr:rowOff>
    </xdr:from>
    <xdr:to>
      <xdr:col>4</xdr:col>
      <xdr:colOff>202828</xdr:colOff>
      <xdr:row>11</xdr:row>
      <xdr:rowOff>61582</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8CC70461-4B7B-6A17-20FE-2C2F25F56252}"/>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E5D4B38A-CE8C-6177-9DC4-F59C37A65BF1}"/>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2BBF03A9-5D7F-7BED-A546-748E0195768F}"/>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438447CE-F4F5-249F-76A6-C7A83A971A02}"/>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222250</xdr:colOff>
      <xdr:row>16</xdr:row>
      <xdr:rowOff>60325</xdr:rowOff>
    </xdr:from>
    <xdr:to>
      <xdr:col>19</xdr:col>
      <xdr:colOff>258415</xdr:colOff>
      <xdr:row>45</xdr:row>
      <xdr:rowOff>19054</xdr:rowOff>
    </xdr:to>
    <xdr:pic>
      <xdr:nvPicPr>
        <xdr:cNvPr id="2" name="Picture 1" descr="Image of a chemical register showing multiple chemical types" title="Instruction 9">
          <a:extLst>
            <a:ext uri="{FF2B5EF4-FFF2-40B4-BE49-F238E27FC236}">
              <a16:creationId xmlns:a16="http://schemas.microsoft.com/office/drawing/2014/main" id="{F267BAF3-26FE-CA57-B513-1E590F2EFBC4}"/>
            </a:ext>
          </a:extLst>
        </xdr:cNvPr>
        <xdr:cNvPicPr>
          <a:picLocks noChangeAspect="1"/>
        </xdr:cNvPicPr>
      </xdr:nvPicPr>
      <xdr:blipFill>
        <a:blip xmlns:r="http://schemas.openxmlformats.org/officeDocument/2006/relationships" r:embed="rId13"/>
        <a:stretch>
          <a:fillRect/>
        </a:stretch>
      </xdr:blipFill>
      <xdr:spPr>
        <a:xfrm>
          <a:off x="2971800" y="2905125"/>
          <a:ext cx="11323290" cy="4648200"/>
        </a:xfrm>
        <a:prstGeom prst="rect">
          <a:avLst/>
        </a:prstGeom>
      </xdr:spPr>
    </xdr:pic>
    <xdr:clientData/>
  </xdr:twoCellAnchor>
  <xdr:twoCellAnchor editAs="oneCell">
    <xdr:from>
      <xdr:col>14</xdr:col>
      <xdr:colOff>196850</xdr:colOff>
      <xdr:row>4</xdr:row>
      <xdr:rowOff>76200</xdr:rowOff>
    </xdr:from>
    <xdr:to>
      <xdr:col>17</xdr:col>
      <xdr:colOff>292100</xdr:colOff>
      <xdr:row>7</xdr:row>
      <xdr:rowOff>107950</xdr:rowOff>
    </xdr:to>
    <xdr:pic>
      <xdr:nvPicPr>
        <xdr:cNvPr id="12302" name="AESC_logo_header">
          <a:extLst>
            <a:ext uri="{FF2B5EF4-FFF2-40B4-BE49-F238E27FC236}">
              <a16:creationId xmlns:a16="http://schemas.microsoft.com/office/drawing/2014/main" id="{3645EDAB-B172-CBFF-2B6C-5A7C425BE88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795000" y="711200"/>
          <a:ext cx="2501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22225</xdr:rowOff>
    </xdr:from>
    <xdr:to>
      <xdr:col>1</xdr:col>
      <xdr:colOff>1222238</xdr:colOff>
      <xdr:row>1</xdr:row>
      <xdr:rowOff>631825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6FEA09F9-5631-3FBA-0620-89D6FE8F248E}"/>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1333500</xdr:colOff>
      <xdr:row>1</xdr:row>
      <xdr:rowOff>22225</xdr:rowOff>
    </xdr:from>
    <xdr:to>
      <xdr:col>1</xdr:col>
      <xdr:colOff>2555738</xdr:colOff>
      <xdr:row>1</xdr:row>
      <xdr:rowOff>631825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376E3DE3-EFF4-011A-0F40-5D99AB6F1A4C}"/>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121228</xdr:colOff>
      <xdr:row>20</xdr:row>
      <xdr:rowOff>3173</xdr:rowOff>
    </xdr:from>
    <xdr:to>
      <xdr:col>4</xdr:col>
      <xdr:colOff>202828</xdr:colOff>
      <xdr:row>22</xdr:row>
      <xdr:rowOff>153735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9FCF044-38ED-290A-3371-95DE037106EF}"/>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13</xdr:row>
      <xdr:rowOff>41274</xdr:rowOff>
    </xdr:from>
    <xdr:to>
      <xdr:col>4</xdr:col>
      <xdr:colOff>202828</xdr:colOff>
      <xdr:row>16</xdr:row>
      <xdr:rowOff>23499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1AA708CB-051A-325B-C6CE-91AA2A3D32F2}"/>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16</xdr:row>
      <xdr:rowOff>109536</xdr:rowOff>
    </xdr:from>
    <xdr:to>
      <xdr:col>4</xdr:col>
      <xdr:colOff>202828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5CFA812B-2B18-018C-85C3-EC4BE2B8D8B6}"/>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23</xdr:row>
      <xdr:rowOff>65085</xdr:rowOff>
    </xdr:from>
    <xdr:to>
      <xdr:col>4</xdr:col>
      <xdr:colOff>202828</xdr:colOff>
      <xdr:row>26</xdr:row>
      <xdr:rowOff>53590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30DC9B9C-B5E1-1B36-D29D-FCC39C445883}"/>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26</xdr:row>
      <xdr:rowOff>133347</xdr:rowOff>
    </xdr:from>
    <xdr:to>
      <xdr:col>4</xdr:col>
      <xdr:colOff>202828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EA0C4FAB-8C9B-F4E7-F0A2-43952738AF61}"/>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121228</xdr:colOff>
      <xdr:row>30</xdr:row>
      <xdr:rowOff>26984</xdr:rowOff>
    </xdr:from>
    <xdr:to>
      <xdr:col>4</xdr:col>
      <xdr:colOff>202828</xdr:colOff>
      <xdr:row>33</xdr:row>
      <xdr:rowOff>15489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488B3E0A-C5E5-A06B-74F5-676618AAFD6D}"/>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33</xdr:row>
      <xdr:rowOff>95248</xdr:rowOff>
    </xdr:from>
    <xdr:to>
      <xdr:col>4</xdr:col>
      <xdr:colOff>202828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42DB9A7B-3894-59A9-D621-458DABD5BCAF}"/>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9</xdr:row>
      <xdr:rowOff>147637</xdr:rowOff>
    </xdr:from>
    <xdr:to>
      <xdr:col>4</xdr:col>
      <xdr:colOff>202828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69325146-0393-3423-B764-BCF61443AAB3}"/>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6</xdr:row>
      <xdr:rowOff>85725</xdr:rowOff>
    </xdr:from>
    <xdr:to>
      <xdr:col>4</xdr:col>
      <xdr:colOff>202828</xdr:colOff>
      <xdr:row>9</xdr:row>
      <xdr:rowOff>61582</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AC75E098-F151-9E63-00D5-3984C9E33C64}"/>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35</xdr:row>
      <xdr:rowOff>152400</xdr:rowOff>
    </xdr:from>
    <xdr:to>
      <xdr:col>4</xdr:col>
      <xdr:colOff>202250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B1DD0B3B-AE55-0576-3142-B2486A8951D6}"/>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327025</xdr:colOff>
      <xdr:row>1</xdr:row>
      <xdr:rowOff>250825</xdr:rowOff>
    </xdr:from>
    <xdr:to>
      <xdr:col>4</xdr:col>
      <xdr:colOff>177782</xdr:colOff>
      <xdr:row>5</xdr:row>
      <xdr:rowOff>33</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31D94CFB-8698-CE7A-63DF-F3B6BCEEE583}"/>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158750</xdr:colOff>
      <xdr:row>1</xdr:row>
      <xdr:rowOff>247651</xdr:rowOff>
    </xdr:from>
    <xdr:to>
      <xdr:col>2</xdr:col>
      <xdr:colOff>9543</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4E78AFBA-1533-89B0-6DC8-7FA2158CDC97}"/>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400050</xdr:colOff>
      <xdr:row>0</xdr:row>
      <xdr:rowOff>190500</xdr:rowOff>
    </xdr:from>
    <xdr:to>
      <xdr:col>19</xdr:col>
      <xdr:colOff>393700</xdr:colOff>
      <xdr:row>3</xdr:row>
      <xdr:rowOff>57150</xdr:rowOff>
    </xdr:to>
    <xdr:pic>
      <xdr:nvPicPr>
        <xdr:cNvPr id="3085" name="AESC_logo_header">
          <a:extLst>
            <a:ext uri="{FF2B5EF4-FFF2-40B4-BE49-F238E27FC236}">
              <a16:creationId xmlns:a16="http://schemas.microsoft.com/office/drawing/2014/main" id="{EF5957B7-4378-698F-0E4A-47854CF55A3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715500" y="190500"/>
          <a:ext cx="25590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121228</xdr:colOff>
      <xdr:row>21</xdr:row>
      <xdr:rowOff>3173</xdr:rowOff>
    </xdr:from>
    <xdr:to>
      <xdr:col>4</xdr:col>
      <xdr:colOff>202828</xdr:colOff>
      <xdr:row>23</xdr:row>
      <xdr:rowOff>153735</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36A056B3-DC41-2D03-76B1-31E9669D3872}"/>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14</xdr:row>
      <xdr:rowOff>41274</xdr:rowOff>
    </xdr:from>
    <xdr:to>
      <xdr:col>4</xdr:col>
      <xdr:colOff>202828</xdr:colOff>
      <xdr:row>17</xdr:row>
      <xdr:rowOff>23499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EC058F80-9410-5EE9-D72B-76A7CE5657CC}"/>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17</xdr:row>
      <xdr:rowOff>109536</xdr:rowOff>
    </xdr:from>
    <xdr:to>
      <xdr:col>4</xdr:col>
      <xdr:colOff>202828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C4D5CF65-8888-E52A-8DB2-37B1F8641E1F}"/>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24</xdr:row>
      <xdr:rowOff>65085</xdr:rowOff>
    </xdr:from>
    <xdr:to>
      <xdr:col>4</xdr:col>
      <xdr:colOff>202828</xdr:colOff>
      <xdr:row>27</xdr:row>
      <xdr:rowOff>53590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35AF422-A5D0-E80A-6D6D-C382F1EB5E69}"/>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121228</xdr:colOff>
      <xdr:row>27</xdr:row>
      <xdr:rowOff>133347</xdr:rowOff>
    </xdr:from>
    <xdr:to>
      <xdr:col>4</xdr:col>
      <xdr:colOff>202828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D5E14DD3-3633-890A-53FC-1D957FF3B152}"/>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31</xdr:row>
      <xdr:rowOff>26984</xdr:rowOff>
    </xdr:from>
    <xdr:to>
      <xdr:col>4</xdr:col>
      <xdr:colOff>202828</xdr:colOff>
      <xdr:row>34</xdr:row>
      <xdr:rowOff>15489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9496EE03-71FF-ADD0-7E89-114C1AD4E19E}"/>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34</xdr:row>
      <xdr:rowOff>95248</xdr:rowOff>
    </xdr:from>
    <xdr:to>
      <xdr:col>4</xdr:col>
      <xdr:colOff>202828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2F1D112F-0E7C-100B-7D6E-05F4F336C49C}"/>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10</xdr:row>
      <xdr:rowOff>147637</xdr:rowOff>
    </xdr:from>
    <xdr:to>
      <xdr:col>4</xdr:col>
      <xdr:colOff>202828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DC73E963-2623-D5CF-4C9A-F31D11BB3576}"/>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7</xdr:row>
      <xdr:rowOff>79375</xdr:rowOff>
    </xdr:from>
    <xdr:to>
      <xdr:col>4</xdr:col>
      <xdr:colOff>202828</xdr:colOff>
      <xdr:row>10</xdr:row>
      <xdr:rowOff>61600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87931398-52CC-B33C-00D9-E12C2E8EAF65}"/>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37</xdr:row>
      <xdr:rowOff>152400</xdr:rowOff>
    </xdr:from>
    <xdr:to>
      <xdr:col>4</xdr:col>
      <xdr:colOff>202250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8ED520C5-EFA0-A5B4-F2F6-E5D16B307D41}"/>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225425</xdr:colOff>
      <xdr:row>3</xdr:row>
      <xdr:rowOff>133350</xdr:rowOff>
    </xdr:from>
    <xdr:to>
      <xdr:col>4</xdr:col>
      <xdr:colOff>177800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3F40D4D8-8C35-8A41-F4D5-F758E3B1CAAA}"/>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3</xdr:row>
      <xdr:rowOff>123825</xdr:rowOff>
    </xdr:from>
    <xdr:to>
      <xdr:col>2</xdr:col>
      <xdr:colOff>85741</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12438D4A-C139-DE99-B261-02EC97C0A338}"/>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447675</xdr:colOff>
      <xdr:row>15</xdr:row>
      <xdr:rowOff>38100</xdr:rowOff>
    </xdr:from>
    <xdr:to>
      <xdr:col>21</xdr:col>
      <xdr:colOff>500427</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E15EE41D-3821-E6C9-54E1-BD055AF167AA}"/>
            </a:ext>
          </a:extLst>
        </xdr:cNvPr>
        <xdr:cNvPicPr>
          <a:picLocks noChangeAspect="1"/>
        </xdr:cNvPicPr>
      </xdr:nvPicPr>
      <xdr:blipFill>
        <a:blip xmlns:r="http://schemas.openxmlformats.org/officeDocument/2006/relationships" r:embed="rId13"/>
        <a:stretch>
          <a:fillRect/>
        </a:stretch>
      </xdr:blipFill>
      <xdr:spPr>
        <a:xfrm>
          <a:off x="3190875" y="2638425"/>
          <a:ext cx="9800001" cy="3885715"/>
        </a:xfrm>
        <a:prstGeom prst="rect">
          <a:avLst/>
        </a:prstGeom>
      </xdr:spPr>
    </xdr:pic>
    <xdr:clientData/>
  </xdr:twoCellAnchor>
  <xdr:twoCellAnchor editAs="oneCell">
    <xdr:from>
      <xdr:col>16</xdr:col>
      <xdr:colOff>361950</xdr:colOff>
      <xdr:row>3</xdr:row>
      <xdr:rowOff>31750</xdr:rowOff>
    </xdr:from>
    <xdr:to>
      <xdr:col>20</xdr:col>
      <xdr:colOff>298450</xdr:colOff>
      <xdr:row>6</xdr:row>
      <xdr:rowOff>63500</xdr:rowOff>
    </xdr:to>
    <xdr:pic>
      <xdr:nvPicPr>
        <xdr:cNvPr id="4110" name="AESC_logo_header">
          <a:extLst>
            <a:ext uri="{FF2B5EF4-FFF2-40B4-BE49-F238E27FC236}">
              <a16:creationId xmlns:a16="http://schemas.microsoft.com/office/drawing/2014/main" id="{B1D0A13F-1E0B-4C34-F25D-C7027CE8C01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318750" y="508000"/>
          <a:ext cx="25019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121228</xdr:colOff>
      <xdr:row>21</xdr:row>
      <xdr:rowOff>3173</xdr:rowOff>
    </xdr:from>
    <xdr:to>
      <xdr:col>4</xdr:col>
      <xdr:colOff>202828</xdr:colOff>
      <xdr:row>23</xdr:row>
      <xdr:rowOff>153735</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677EC88B-CA07-147B-715C-289F6A7E4AEB}"/>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14</xdr:row>
      <xdr:rowOff>41274</xdr:rowOff>
    </xdr:from>
    <xdr:to>
      <xdr:col>4</xdr:col>
      <xdr:colOff>202828</xdr:colOff>
      <xdr:row>17</xdr:row>
      <xdr:rowOff>23499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800B4F1A-F516-DC83-B0A8-D5ED8A3C0046}"/>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17</xdr:row>
      <xdr:rowOff>109536</xdr:rowOff>
    </xdr:from>
    <xdr:to>
      <xdr:col>4</xdr:col>
      <xdr:colOff>202828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F180861-E48E-0FE5-618C-9215CCC99882}"/>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24</xdr:row>
      <xdr:rowOff>65085</xdr:rowOff>
    </xdr:from>
    <xdr:to>
      <xdr:col>4</xdr:col>
      <xdr:colOff>202828</xdr:colOff>
      <xdr:row>27</xdr:row>
      <xdr:rowOff>53590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7371AC03-1786-6FA2-22C4-ECA31BE5E5E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121228</xdr:colOff>
      <xdr:row>27</xdr:row>
      <xdr:rowOff>133347</xdr:rowOff>
    </xdr:from>
    <xdr:to>
      <xdr:col>4</xdr:col>
      <xdr:colOff>202828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61AE67E9-8CC2-C616-0079-C3A3B8ECC3B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31</xdr:row>
      <xdr:rowOff>26984</xdr:rowOff>
    </xdr:from>
    <xdr:to>
      <xdr:col>4</xdr:col>
      <xdr:colOff>202828</xdr:colOff>
      <xdr:row>34</xdr:row>
      <xdr:rowOff>15489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C79147DA-8ADC-A304-305A-9FC2B89139A2}"/>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34</xdr:row>
      <xdr:rowOff>95248</xdr:rowOff>
    </xdr:from>
    <xdr:to>
      <xdr:col>4</xdr:col>
      <xdr:colOff>202828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B42B4456-AC3B-BC1E-F025-6E1BD2BAA6EB}"/>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10</xdr:row>
      <xdr:rowOff>147637</xdr:rowOff>
    </xdr:from>
    <xdr:to>
      <xdr:col>4</xdr:col>
      <xdr:colOff>202828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98005A8C-B55A-6C4E-E173-CCB90770BD8B}"/>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7</xdr:row>
      <xdr:rowOff>79375</xdr:rowOff>
    </xdr:from>
    <xdr:to>
      <xdr:col>4</xdr:col>
      <xdr:colOff>202828</xdr:colOff>
      <xdr:row>10</xdr:row>
      <xdr:rowOff>61600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C0852CA3-C580-E118-631F-AEB2900781E7}"/>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37</xdr:row>
      <xdr:rowOff>152400</xdr:rowOff>
    </xdr:from>
    <xdr:to>
      <xdr:col>4</xdr:col>
      <xdr:colOff>202250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852BC46E-B87F-75D7-AE33-0CC6135558EF}"/>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225425</xdr:colOff>
      <xdr:row>3</xdr:row>
      <xdr:rowOff>133350</xdr:rowOff>
    </xdr:from>
    <xdr:to>
      <xdr:col>4</xdr:col>
      <xdr:colOff>177800</xdr:colOff>
      <xdr:row>6</xdr:row>
      <xdr:rowOff>41306</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79E2D505-DEB0-CE6C-D2A0-2CD3C568E40D}"/>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3</xdr:row>
      <xdr:rowOff>123825</xdr:rowOff>
    </xdr:from>
    <xdr:to>
      <xdr:col>2</xdr:col>
      <xdr:colOff>85741</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6FB565F1-E8C1-67A7-C570-F4B714E585C4}"/>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139701</xdr:colOff>
      <xdr:row>16</xdr:row>
      <xdr:rowOff>38101</xdr:rowOff>
    </xdr:from>
    <xdr:to>
      <xdr:col>19</xdr:col>
      <xdr:colOff>622301</xdr:colOff>
      <xdr:row>48</xdr:row>
      <xdr:rowOff>81401</xdr:rowOff>
    </xdr:to>
    <xdr:pic>
      <xdr:nvPicPr>
        <xdr:cNvPr id="2" name="Picture 1" descr="How to enter MSDS details into chemical register" title="Instructions 2">
          <a:extLst>
            <a:ext uri="{FF2B5EF4-FFF2-40B4-BE49-F238E27FC236}">
              <a16:creationId xmlns:a16="http://schemas.microsoft.com/office/drawing/2014/main" id="{B67489A8-3AB9-2869-52AB-C5205B2F6378}"/>
            </a:ext>
          </a:extLst>
        </xdr:cNvPr>
        <xdr:cNvPicPr>
          <a:picLocks noChangeAspect="1"/>
        </xdr:cNvPicPr>
      </xdr:nvPicPr>
      <xdr:blipFill>
        <a:blip xmlns:r="http://schemas.openxmlformats.org/officeDocument/2006/relationships" r:embed="rId13"/>
        <a:stretch>
          <a:fillRect/>
        </a:stretch>
      </xdr:blipFill>
      <xdr:spPr>
        <a:xfrm>
          <a:off x="3505201" y="2876551"/>
          <a:ext cx="8382000" cy="5231249"/>
        </a:xfrm>
        <a:prstGeom prst="rect">
          <a:avLst/>
        </a:prstGeom>
      </xdr:spPr>
    </xdr:pic>
    <xdr:clientData/>
  </xdr:twoCellAnchor>
  <xdr:twoCellAnchor editAs="oneCell">
    <xdr:from>
      <xdr:col>5</xdr:col>
      <xdr:colOff>603250</xdr:colOff>
      <xdr:row>51</xdr:row>
      <xdr:rowOff>79375</xdr:rowOff>
    </xdr:from>
    <xdr:to>
      <xdr:col>21</xdr:col>
      <xdr:colOff>417905</xdr:colOff>
      <xdr:row>78</xdr:row>
      <xdr:rowOff>2649</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335D67E6-CFA5-8EA0-500B-604DE8474608}"/>
            </a:ext>
          </a:extLst>
        </xdr:cNvPr>
        <xdr:cNvPicPr>
          <a:picLocks noChangeAspect="1"/>
        </xdr:cNvPicPr>
      </xdr:nvPicPr>
      <xdr:blipFill>
        <a:blip xmlns:r="http://schemas.openxmlformats.org/officeDocument/2006/relationships" r:embed="rId14"/>
        <a:stretch>
          <a:fillRect/>
        </a:stretch>
      </xdr:blipFill>
      <xdr:spPr>
        <a:xfrm>
          <a:off x="3333750" y="8591550"/>
          <a:ext cx="9580953" cy="4285715"/>
        </a:xfrm>
        <a:prstGeom prst="rect">
          <a:avLst/>
        </a:prstGeom>
      </xdr:spPr>
    </xdr:pic>
    <xdr:clientData/>
  </xdr:twoCellAnchor>
  <xdr:twoCellAnchor editAs="oneCell">
    <xdr:from>
      <xdr:col>15</xdr:col>
      <xdr:colOff>622300</xdr:colOff>
      <xdr:row>3</xdr:row>
      <xdr:rowOff>88900</xdr:rowOff>
    </xdr:from>
    <xdr:to>
      <xdr:col>19</xdr:col>
      <xdr:colOff>558800</xdr:colOff>
      <xdr:row>6</xdr:row>
      <xdr:rowOff>114300</xdr:rowOff>
    </xdr:to>
    <xdr:pic>
      <xdr:nvPicPr>
        <xdr:cNvPr id="5135" name="AESC_logo_header">
          <a:extLst>
            <a:ext uri="{FF2B5EF4-FFF2-40B4-BE49-F238E27FC236}">
              <a16:creationId xmlns:a16="http://schemas.microsoft.com/office/drawing/2014/main" id="{95E5D547-B5BE-CAC5-41D4-6EFF843FA9C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937750" y="565150"/>
          <a:ext cx="250190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102178</xdr:colOff>
      <xdr:row>22</xdr:row>
      <xdr:rowOff>3173</xdr:rowOff>
    </xdr:from>
    <xdr:to>
      <xdr:col>4</xdr:col>
      <xdr:colOff>183778</xdr:colOff>
      <xdr:row>24</xdr:row>
      <xdr:rowOff>153735</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77F5A915-71DA-8795-0C87-F39EDBDED822}"/>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B053E4BB-CAC1-3E6F-3D59-831E33F5246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5AC11F7F-F912-D7E0-703D-673609BC9508}"/>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5FF4F8A-085D-2304-1D80-7A096CB9FED1}"/>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BE35CA85-840C-7475-EF57-595512C16FAE}"/>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51B9DE45-01EF-E48E-D8B3-D185117B0F74}"/>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1B0A60FA-003A-992D-19B0-877B92CBBE63}"/>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7FC95B37-152B-127F-7272-D472D8EB176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1D99D13B-7A1A-42D1-96F8-A4B0CF596359}"/>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2C5BFE8C-C669-4FC8-7A01-9E52DBD560F8}"/>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279401</xdr:colOff>
      <xdr:row>3</xdr:row>
      <xdr:rowOff>114300</xdr:rowOff>
    </xdr:from>
    <xdr:to>
      <xdr:col>4</xdr:col>
      <xdr:colOff>244491</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ADBFCFA7-5FEC-8199-3595-26B43D85D741}"/>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130175</xdr:colOff>
      <xdr:row>3</xdr:row>
      <xdr:rowOff>117475</xdr:rowOff>
    </xdr:from>
    <xdr:to>
      <xdr:col>2</xdr:col>
      <xdr:colOff>139700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37A62B71-85DD-C12B-73F8-313EB56D449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278375</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7BDF6F1E-AA5B-AC13-4801-838B9DB0BE5C}"/>
            </a:ext>
          </a:extLst>
        </xdr:cNvPr>
        <xdr:cNvPicPr>
          <a:picLocks noChangeAspect="1"/>
        </xdr:cNvPicPr>
      </xdr:nvPicPr>
      <xdr:blipFill>
        <a:blip xmlns:r="http://schemas.openxmlformats.org/officeDocument/2006/relationships" r:embed="rId13"/>
        <a:stretch>
          <a:fillRect/>
        </a:stretch>
      </xdr:blipFill>
      <xdr:spPr>
        <a:xfrm>
          <a:off x="3371850" y="2390775"/>
          <a:ext cx="8190477" cy="3990476"/>
        </a:xfrm>
        <a:prstGeom prst="rect">
          <a:avLst/>
        </a:prstGeom>
      </xdr:spPr>
    </xdr:pic>
    <xdr:clientData/>
  </xdr:twoCellAnchor>
  <xdr:twoCellAnchor editAs="oneCell">
    <xdr:from>
      <xdr:col>15</xdr:col>
      <xdr:colOff>139700</xdr:colOff>
      <xdr:row>5</xdr:row>
      <xdr:rowOff>0</xdr:rowOff>
    </xdr:from>
    <xdr:to>
      <xdr:col>18</xdr:col>
      <xdr:colOff>584200</xdr:colOff>
      <xdr:row>7</xdr:row>
      <xdr:rowOff>114300</xdr:rowOff>
    </xdr:to>
    <xdr:pic>
      <xdr:nvPicPr>
        <xdr:cNvPr id="6158" name="AESC_logo_header">
          <a:extLst>
            <a:ext uri="{FF2B5EF4-FFF2-40B4-BE49-F238E27FC236}">
              <a16:creationId xmlns:a16="http://schemas.microsoft.com/office/drawing/2014/main" id="{2608EF9C-1691-00F2-E86D-7A4C64FA66E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5150" y="793750"/>
          <a:ext cx="23685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222250</xdr:colOff>
      <xdr:row>108</xdr:row>
      <xdr:rowOff>133350</xdr:rowOff>
    </xdr:from>
    <xdr:to>
      <xdr:col>13</xdr:col>
      <xdr:colOff>121317</xdr:colOff>
      <xdr:row>127</xdr:row>
      <xdr:rowOff>60751</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4E2E9D91-DF10-6144-21ED-BE6989C2F81D}"/>
            </a:ext>
          </a:extLst>
        </xdr:cNvPr>
        <xdr:cNvPicPr>
          <a:picLocks noChangeAspect="1"/>
        </xdr:cNvPicPr>
      </xdr:nvPicPr>
      <xdr:blipFill>
        <a:blip xmlns:r="http://schemas.openxmlformats.org/officeDocument/2006/relationships" r:embed="rId1"/>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79375</xdr:rowOff>
    </xdr:from>
    <xdr:to>
      <xdr:col>21</xdr:col>
      <xdr:colOff>483178</xdr:colOff>
      <xdr:row>101</xdr:row>
      <xdr:rowOff>79737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21FB8302-3B27-9DC1-F577-EBB81D283D82}"/>
            </a:ext>
          </a:extLst>
        </xdr:cNvPr>
        <xdr:cNvPicPr>
          <a:picLocks noChangeAspect="1"/>
        </xdr:cNvPicPr>
      </xdr:nvPicPr>
      <xdr:blipFill>
        <a:blip xmlns:r="http://schemas.openxmlformats.org/officeDocument/2006/relationships" r:embed="rId2"/>
        <a:stretch>
          <a:fillRect/>
        </a:stretch>
      </xdr:blipFill>
      <xdr:spPr>
        <a:xfrm>
          <a:off x="8858250" y="14030325"/>
          <a:ext cx="4115375" cy="2591162"/>
        </a:xfrm>
        <a:prstGeom prst="rect">
          <a:avLst/>
        </a:prstGeom>
      </xdr:spPr>
    </xdr:pic>
    <xdr:clientData/>
  </xdr:twoCellAnchor>
  <xdr:twoCellAnchor editAs="oneCell">
    <xdr:from>
      <xdr:col>5</xdr:col>
      <xdr:colOff>485775</xdr:colOff>
      <xdr:row>57</xdr:row>
      <xdr:rowOff>95250</xdr:rowOff>
    </xdr:from>
    <xdr:to>
      <xdr:col>16</xdr:col>
      <xdr:colOff>60530</xdr:colOff>
      <xdr:row>68</xdr:row>
      <xdr:rowOff>38334</xdr:rowOff>
    </xdr:to>
    <xdr:pic>
      <xdr:nvPicPr>
        <xdr:cNvPr id="10" name="Picture 9" descr="Image of a Risk Matrix" title="Risk Matrix">
          <a:extLst>
            <a:ext uri="{FF2B5EF4-FFF2-40B4-BE49-F238E27FC236}">
              <a16:creationId xmlns:a16="http://schemas.microsoft.com/office/drawing/2014/main" id="{9A00FE0B-3BDE-EA61-F313-556CD9581F3E}"/>
            </a:ext>
          </a:extLst>
        </xdr:cNvPr>
        <xdr:cNvPicPr>
          <a:picLocks noChangeAspect="1"/>
        </xdr:cNvPicPr>
      </xdr:nvPicPr>
      <xdr:blipFill>
        <a:blip xmlns:r="http://schemas.openxmlformats.org/officeDocument/2006/relationships" r:embed="rId3"/>
        <a:stretch>
          <a:fillRect/>
        </a:stretch>
      </xdr:blipFill>
      <xdr:spPr>
        <a:xfrm>
          <a:off x="3228975" y="9505950"/>
          <a:ext cx="6299424" cy="1724259"/>
        </a:xfrm>
        <a:prstGeom prst="rect">
          <a:avLst/>
        </a:prstGeom>
      </xdr:spPr>
    </xdr:pic>
    <xdr:clientData/>
  </xdr:twoCellAnchor>
  <xdr:twoCellAnchor editAs="oneCell">
    <xdr:from>
      <xdr:col>5</xdr:col>
      <xdr:colOff>549275</xdr:colOff>
      <xdr:row>41</xdr:row>
      <xdr:rowOff>3175</xdr:rowOff>
    </xdr:from>
    <xdr:to>
      <xdr:col>15</xdr:col>
      <xdr:colOff>362772</xdr:colOff>
      <xdr:row>50</xdr:row>
      <xdr:rowOff>143098</xdr:rowOff>
    </xdr:to>
    <xdr:pic>
      <xdr:nvPicPr>
        <xdr:cNvPr id="3" name="Picture 2" descr="Image of a level consequence based on a risk matrix" title="Conseqence">
          <a:extLst>
            <a:ext uri="{FF2B5EF4-FFF2-40B4-BE49-F238E27FC236}">
              <a16:creationId xmlns:a16="http://schemas.microsoft.com/office/drawing/2014/main" id="{59BD8B05-62BE-F4A9-6627-1B1C0D17D9D2}"/>
            </a:ext>
          </a:extLst>
        </xdr:cNvPr>
        <xdr:cNvPicPr>
          <a:picLocks noChangeAspect="1"/>
        </xdr:cNvPicPr>
      </xdr:nvPicPr>
      <xdr:blipFill>
        <a:blip xmlns:r="http://schemas.openxmlformats.org/officeDocument/2006/relationships" r:embed="rId4"/>
        <a:stretch>
          <a:fillRect/>
        </a:stretch>
      </xdr:blipFill>
      <xdr:spPr>
        <a:xfrm>
          <a:off x="3286125" y="6829425"/>
          <a:ext cx="5915851" cy="1590897"/>
        </a:xfrm>
        <a:prstGeom prst="rect">
          <a:avLst/>
        </a:prstGeom>
      </xdr:spPr>
    </xdr:pic>
    <xdr:clientData/>
  </xdr:twoCellAnchor>
  <xdr:twoCellAnchor editAs="oneCell">
    <xdr:from>
      <xdr:col>5</xdr:col>
      <xdr:colOff>346075</xdr:colOff>
      <xdr:row>19</xdr:row>
      <xdr:rowOff>22225</xdr:rowOff>
    </xdr:from>
    <xdr:to>
      <xdr:col>15</xdr:col>
      <xdr:colOff>391383</xdr:colOff>
      <xdr:row>34</xdr:row>
      <xdr:rowOff>143231</xdr:rowOff>
    </xdr:to>
    <xdr:pic>
      <xdr:nvPicPr>
        <xdr:cNvPr id="2" name="Picture 1" descr="Image of a level likelihood  based on a risk matrix" title="Likelihood">
          <a:extLst>
            <a:ext uri="{FF2B5EF4-FFF2-40B4-BE49-F238E27FC236}">
              <a16:creationId xmlns:a16="http://schemas.microsoft.com/office/drawing/2014/main" id="{01FFEF54-886E-D3F7-32D6-BF17014E5A83}"/>
            </a:ext>
          </a:extLst>
        </xdr:cNvPr>
        <xdr:cNvPicPr>
          <a:picLocks noChangeAspect="1"/>
        </xdr:cNvPicPr>
      </xdr:nvPicPr>
      <xdr:blipFill>
        <a:blip xmlns:r="http://schemas.openxmlformats.org/officeDocument/2006/relationships" r:embed="rId5"/>
        <a:stretch>
          <a:fillRect/>
        </a:stretch>
      </xdr:blipFill>
      <xdr:spPr>
        <a:xfrm>
          <a:off x="3095625" y="3286125"/>
          <a:ext cx="6134957" cy="2543530"/>
        </a:xfrm>
        <a:prstGeom prst="rect">
          <a:avLst/>
        </a:prstGeom>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88F052F7-6B31-FBAE-EC3E-8F7F02AC9982}"/>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7E88CB5-EF4D-B6A9-661F-FE6B21A15BEC}"/>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E30EA95F-278A-FEAE-4886-670C99B45A18}"/>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80960</xdr:rowOff>
    </xdr:from>
    <xdr:to>
      <xdr:col>4</xdr:col>
      <xdr:colOff>202828</xdr:colOff>
      <xdr:row>28</xdr:row>
      <xdr:rowOff>56989</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A05F6D56-0BF2-6A11-3C76-A3686B691B89}"/>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5915AA88-E379-5122-BAFA-A1D8F2B2FC6C}"/>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8A32C373-42F9-46C1-ED1B-439DD667E27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89B93925-341B-E873-0492-85DC5AE25529}"/>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243A7139-C004-9A4F-DA0A-C12CE1135E64}"/>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85725</xdr:rowOff>
    </xdr:from>
    <xdr:to>
      <xdr:col>4</xdr:col>
      <xdr:colOff>202828</xdr:colOff>
      <xdr:row>11</xdr:row>
      <xdr:rowOff>61582</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44FA5B13-5871-2973-16C7-052FF41BD2AC}"/>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130175</xdr:colOff>
      <xdr:row>39</xdr:row>
      <xdr:rowOff>3175</xdr:rowOff>
    </xdr:from>
    <xdr:to>
      <xdr:col>4</xdr:col>
      <xdr:colOff>211775</xdr:colOff>
      <xdr:row>41</xdr:row>
      <xdr:rowOff>153737</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279F51C0-5A8A-4C99-4A0E-73141751B0C8}"/>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269875</xdr:colOff>
      <xdr:row>3</xdr:row>
      <xdr:rowOff>76200</xdr:rowOff>
    </xdr:from>
    <xdr:to>
      <xdr:col>4</xdr:col>
      <xdr:colOff>215884</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E14DD733-F7CC-C652-1BE3-ACB95E1F690F}"/>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158750</xdr:colOff>
      <xdr:row>3</xdr:row>
      <xdr:rowOff>76200</xdr:rowOff>
    </xdr:from>
    <xdr:to>
      <xdr:col>2</xdr:col>
      <xdr:colOff>104791</xdr:colOff>
      <xdr:row>6</xdr:row>
      <xdr:rowOff>41304</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B1A0F650-BA52-EBD5-8568-EF741D184639}"/>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288925</xdr:colOff>
      <xdr:row>18</xdr:row>
      <xdr:rowOff>85725</xdr:rowOff>
    </xdr:from>
    <xdr:to>
      <xdr:col>19</xdr:col>
      <xdr:colOff>222250</xdr:colOff>
      <xdr:row>27</xdr:row>
      <xdr:rowOff>38100</xdr:rowOff>
    </xdr:to>
    <xdr:sp macro="" textlink="">
      <xdr:nvSpPr>
        <xdr:cNvPr id="34" name="TextBox 33">
          <a:extLst>
            <a:ext uri="{FF2B5EF4-FFF2-40B4-BE49-F238E27FC236}">
              <a16:creationId xmlns:a16="http://schemas.microsoft.com/office/drawing/2014/main" id="{DF353A3D-0A12-4F6B-A3B9-6589177BAABE}"/>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361950</xdr:colOff>
      <xdr:row>18</xdr:row>
      <xdr:rowOff>0</xdr:rowOff>
    </xdr:from>
    <xdr:to>
      <xdr:col>16</xdr:col>
      <xdr:colOff>288929</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D43DF60E-2201-7A6F-4AC4-283B99AB7D9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101600</xdr:colOff>
      <xdr:row>37</xdr:row>
      <xdr:rowOff>57150</xdr:rowOff>
    </xdr:from>
    <xdr:to>
      <xdr:col>19</xdr:col>
      <xdr:colOff>244475</xdr:colOff>
      <xdr:row>48</xdr:row>
      <xdr:rowOff>152399</xdr:rowOff>
    </xdr:to>
    <xdr:sp macro="" textlink="">
      <xdr:nvSpPr>
        <xdr:cNvPr id="39" name="TextBox 38">
          <a:extLst>
            <a:ext uri="{FF2B5EF4-FFF2-40B4-BE49-F238E27FC236}">
              <a16:creationId xmlns:a16="http://schemas.microsoft.com/office/drawing/2014/main" id="{38D6A78A-304C-7755-AA72-BCF459864C8F}"/>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520700</xdr:colOff>
      <xdr:row>40</xdr:row>
      <xdr:rowOff>14288</xdr:rowOff>
    </xdr:from>
    <xdr:to>
      <xdr:col>16</xdr:col>
      <xdr:colOff>101600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6CDF78F0-F974-A9A4-1D84-82CA75366F94}"/>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298450</xdr:colOff>
      <xdr:row>81</xdr:row>
      <xdr:rowOff>57150</xdr:rowOff>
    </xdr:from>
    <xdr:to>
      <xdr:col>17</xdr:col>
      <xdr:colOff>582252</xdr:colOff>
      <xdr:row>97</xdr:row>
      <xdr:rowOff>117482</xdr:rowOff>
    </xdr:to>
    <xdr:cxnSp macro="">
      <xdr:nvCxnSpPr>
        <xdr:cNvPr id="43" name="Straight Arrow Connector 42" descr="Arrow connector pointing to risk rating" title="Arrow Connector">
          <a:extLst>
            <a:ext uri="{FF2B5EF4-FFF2-40B4-BE49-F238E27FC236}">
              <a16:creationId xmlns:a16="http://schemas.microsoft.com/office/drawing/2014/main" id="{192218FC-280B-FA2C-7B31-4A62BBC4F231}"/>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222250</xdr:colOff>
      <xdr:row>73</xdr:row>
      <xdr:rowOff>136525</xdr:rowOff>
    </xdr:from>
    <xdr:to>
      <xdr:col>19</xdr:col>
      <xdr:colOff>381000</xdr:colOff>
      <xdr:row>81</xdr:row>
      <xdr:rowOff>57167</xdr:rowOff>
    </xdr:to>
    <xdr:sp macro="" textlink="">
      <xdr:nvSpPr>
        <xdr:cNvPr id="44" name="TextBox 43">
          <a:extLst>
            <a:ext uri="{FF2B5EF4-FFF2-40B4-BE49-F238E27FC236}">
              <a16:creationId xmlns:a16="http://schemas.microsoft.com/office/drawing/2014/main" id="{F7DBCCD8-1B78-6706-AB62-5121636C4985}"/>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438150</xdr:colOff>
      <xdr:row>97</xdr:row>
      <xdr:rowOff>117474</xdr:rowOff>
    </xdr:from>
    <xdr:to>
      <xdr:col>20</xdr:col>
      <xdr:colOff>85746</xdr:colOff>
      <xdr:row>100</xdr:row>
      <xdr:rowOff>133392</xdr:rowOff>
    </xdr:to>
    <xdr:sp macro="" textlink="">
      <xdr:nvSpPr>
        <xdr:cNvPr id="46" name="Oval 45" descr="Oval highlighting level of risk" title="Oval Shape">
          <a:extLst>
            <a:ext uri="{FF2B5EF4-FFF2-40B4-BE49-F238E27FC236}">
              <a16:creationId xmlns:a16="http://schemas.microsoft.com/office/drawing/2014/main" id="{ECAB1C29-0A45-1910-B69D-C58F2CACA77D}"/>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13</xdr:col>
      <xdr:colOff>605000</xdr:colOff>
      <xdr:row>63</xdr:row>
      <xdr:rowOff>60284</xdr:rowOff>
    </xdr:from>
    <xdr:to>
      <xdr:col>17</xdr:col>
      <xdr:colOff>298465</xdr:colOff>
      <xdr:row>73</xdr:row>
      <xdr:rowOff>136525</xdr:rowOff>
    </xdr:to>
    <xdr:cxnSp macro="">
      <xdr:nvCxnSpPr>
        <xdr:cNvPr id="47" name="Straight Arrow Connector 46" descr="Arrow connector" title="Arrow connector">
          <a:extLst>
            <a:ext uri="{FF2B5EF4-FFF2-40B4-BE49-F238E27FC236}">
              <a16:creationId xmlns:a16="http://schemas.microsoft.com/office/drawing/2014/main" id="{DEA86908-A93D-1037-2953-0C11AE41DF2D}"/>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381001</xdr:colOff>
      <xdr:row>113</xdr:row>
      <xdr:rowOff>76200</xdr:rowOff>
    </xdr:from>
    <xdr:to>
      <xdr:col>20</xdr:col>
      <xdr:colOff>65176</xdr:colOff>
      <xdr:row>124</xdr:row>
      <xdr:rowOff>5104</xdr:rowOff>
    </xdr:to>
    <xdr:sp macro="" textlink="">
      <xdr:nvSpPr>
        <xdr:cNvPr id="59" name="TextBox 58">
          <a:extLst>
            <a:ext uri="{FF2B5EF4-FFF2-40B4-BE49-F238E27FC236}">
              <a16:creationId xmlns:a16="http://schemas.microsoft.com/office/drawing/2014/main" id="{969CDD31-05C9-CD17-2358-981535138755}"/>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400050</xdr:colOff>
      <xdr:row>100</xdr:row>
      <xdr:rowOff>117476</xdr:rowOff>
    </xdr:from>
    <xdr:to>
      <xdr:col>12</xdr:col>
      <xdr:colOff>104789</xdr:colOff>
      <xdr:row>107</xdr:row>
      <xdr:rowOff>38121</xdr:rowOff>
    </xdr:to>
    <xdr:sp macro="" textlink="">
      <xdr:nvSpPr>
        <xdr:cNvPr id="60" name="TextBox 59">
          <a:extLst>
            <a:ext uri="{FF2B5EF4-FFF2-40B4-BE49-F238E27FC236}">
              <a16:creationId xmlns:a16="http://schemas.microsoft.com/office/drawing/2014/main" id="{6CBF7363-F68E-BCBC-975A-F005CE1232EA}"/>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438150</xdr:colOff>
      <xdr:row>74</xdr:row>
      <xdr:rowOff>98425</xdr:rowOff>
    </xdr:from>
    <xdr:to>
      <xdr:col>13</xdr:col>
      <xdr:colOff>241300</xdr:colOff>
      <xdr:row>85</xdr:row>
      <xdr:rowOff>91640</xdr:rowOff>
    </xdr:to>
    <xdr:pic>
      <xdr:nvPicPr>
        <xdr:cNvPr id="16" name="Picture 15" descr="Key of ratings and whether SWP required" title="Key">
          <a:extLst>
            <a:ext uri="{FF2B5EF4-FFF2-40B4-BE49-F238E27FC236}">
              <a16:creationId xmlns:a16="http://schemas.microsoft.com/office/drawing/2014/main" id="{7F702D53-372E-644E-E2DF-ECD0F659A3CB}"/>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485775</xdr:colOff>
      <xdr:row>16</xdr:row>
      <xdr:rowOff>114300</xdr:rowOff>
    </xdr:from>
    <xdr:to>
      <xdr:col>7</xdr:col>
      <xdr:colOff>361950</xdr:colOff>
      <xdr:row>19</xdr:row>
      <xdr:rowOff>41324</xdr:rowOff>
    </xdr:to>
    <xdr:sp macro="" textlink="">
      <xdr:nvSpPr>
        <xdr:cNvPr id="7" name="Oval 6" descr="Oval highlighting likelihood" title="Oval ">
          <a:extLst>
            <a:ext uri="{FF2B5EF4-FFF2-40B4-BE49-F238E27FC236}">
              <a16:creationId xmlns:a16="http://schemas.microsoft.com/office/drawing/2014/main" id="{24C05D2D-B86C-E37A-EF4D-0FD5DD9267EA}"/>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5</xdr:col>
      <xdr:colOff>587375</xdr:colOff>
      <xdr:row>38</xdr:row>
      <xdr:rowOff>152400</xdr:rowOff>
    </xdr:from>
    <xdr:to>
      <xdr:col>7</xdr:col>
      <xdr:colOff>520700</xdr:colOff>
      <xdr:row>41</xdr:row>
      <xdr:rowOff>38100</xdr:rowOff>
    </xdr:to>
    <xdr:sp macro="" textlink="">
      <xdr:nvSpPr>
        <xdr:cNvPr id="9" name="Oval 8" descr="Oval highlighting consequence" title="Oval">
          <a:extLst>
            <a:ext uri="{FF2B5EF4-FFF2-40B4-BE49-F238E27FC236}">
              <a16:creationId xmlns:a16="http://schemas.microsoft.com/office/drawing/2014/main" id="{74FEA832-8600-30D4-B729-34A3EC0064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323850</xdr:colOff>
      <xdr:row>61</xdr:row>
      <xdr:rowOff>57150</xdr:rowOff>
    </xdr:from>
    <xdr:to>
      <xdr:col>14</xdr:col>
      <xdr:colOff>120650</xdr:colOff>
      <xdr:row>63</xdr:row>
      <xdr:rowOff>117527</xdr:rowOff>
    </xdr:to>
    <xdr:sp macro="" textlink="">
      <xdr:nvSpPr>
        <xdr:cNvPr id="12" name="Oval 11" descr="Oval highlighting extreme on risk matrix" title="Oval">
          <a:extLst>
            <a:ext uri="{FF2B5EF4-FFF2-40B4-BE49-F238E27FC236}">
              <a16:creationId xmlns:a16="http://schemas.microsoft.com/office/drawing/2014/main" id="{0B6B1514-FFB2-F575-4106-115E05913517}"/>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13</xdr:col>
      <xdr:colOff>28576</xdr:colOff>
      <xdr:row>76</xdr:row>
      <xdr:rowOff>98426</xdr:rowOff>
    </xdr:from>
    <xdr:to>
      <xdr:col>15</xdr:col>
      <xdr:colOff>222278</xdr:colOff>
      <xdr:row>79</xdr:row>
      <xdr:rowOff>22225</xdr:rowOff>
    </xdr:to>
    <xdr:cxnSp macro="">
      <xdr:nvCxnSpPr>
        <xdr:cNvPr id="45" name="Straight Arrow Connector 44" descr="Arrow connector" title="Arrow connector">
          <a:extLst>
            <a:ext uri="{FF2B5EF4-FFF2-40B4-BE49-F238E27FC236}">
              <a16:creationId xmlns:a16="http://schemas.microsoft.com/office/drawing/2014/main" id="{95781674-CDF9-8C3F-51DB-43E2CB20CE83}"/>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288925</xdr:colOff>
      <xdr:row>107</xdr:row>
      <xdr:rowOff>38101</xdr:rowOff>
    </xdr:from>
    <xdr:to>
      <xdr:col>8</xdr:col>
      <xdr:colOff>579327</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F843769C-EC81-05B9-5175-C3DF2C21FAA9}"/>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390525</xdr:colOff>
      <xdr:row>116</xdr:row>
      <xdr:rowOff>60324</xdr:rowOff>
    </xdr:from>
    <xdr:to>
      <xdr:col>9</xdr:col>
      <xdr:colOff>168275</xdr:colOff>
      <xdr:row>125</xdr:row>
      <xdr:rowOff>22224</xdr:rowOff>
    </xdr:to>
    <xdr:sp macro="" textlink="">
      <xdr:nvSpPr>
        <xdr:cNvPr id="56" name="Oval 55" descr="Oval highlighting SWP may be required" title="Oval">
          <a:extLst>
            <a:ext uri="{FF2B5EF4-FFF2-40B4-BE49-F238E27FC236}">
              <a16:creationId xmlns:a16="http://schemas.microsoft.com/office/drawing/2014/main" id="{E1781314-FA0C-6930-EBAB-812B62CDFC18}"/>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12</xdr:col>
      <xdr:colOff>409575</xdr:colOff>
      <xdr:row>118</xdr:row>
      <xdr:rowOff>153362</xdr:rowOff>
    </xdr:from>
    <xdr:to>
      <xdr:col>14</xdr:col>
      <xdr:colOff>400054</xdr:colOff>
      <xdr:row>120</xdr:row>
      <xdr:rowOff>79478</xdr:rowOff>
    </xdr:to>
    <xdr:cxnSp macro="">
      <xdr:nvCxnSpPr>
        <xdr:cNvPr id="61" name="Straight Arrow Connector 60" descr="Arrow connector" title="Arrow connector">
          <a:extLst>
            <a:ext uri="{FF2B5EF4-FFF2-40B4-BE49-F238E27FC236}">
              <a16:creationId xmlns:a16="http://schemas.microsoft.com/office/drawing/2014/main" id="{77E1F711-CB73-3829-EC3A-FBC13B38F23A}"/>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222251</xdr:colOff>
      <xdr:row>79</xdr:row>
      <xdr:rowOff>41628</xdr:rowOff>
    </xdr:to>
    <xdr:cxnSp macro="">
      <xdr:nvCxnSpPr>
        <xdr:cNvPr id="48" name="Straight Arrow Connector 47" descr="Arrow connector" title="Arrow connector">
          <a:extLst>
            <a:ext uri="{FF2B5EF4-FFF2-40B4-BE49-F238E27FC236}">
              <a16:creationId xmlns:a16="http://schemas.microsoft.com/office/drawing/2014/main" id="{39297073-A3CD-EA59-67F3-CE0193E8B182}"/>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12700</xdr:colOff>
      <xdr:row>4</xdr:row>
      <xdr:rowOff>38100</xdr:rowOff>
    </xdr:from>
    <xdr:to>
      <xdr:col>19</xdr:col>
      <xdr:colOff>590550</xdr:colOff>
      <xdr:row>7</xdr:row>
      <xdr:rowOff>0</xdr:rowOff>
    </xdr:to>
    <xdr:pic>
      <xdr:nvPicPr>
        <xdr:cNvPr id="7205" name="AESC_logo_header">
          <a:extLst>
            <a:ext uri="{FF2B5EF4-FFF2-40B4-BE49-F238E27FC236}">
              <a16:creationId xmlns:a16="http://schemas.microsoft.com/office/drawing/2014/main" id="{6272F660-8E86-9681-CA10-220E6B3EE583}"/>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969500" y="673100"/>
          <a:ext cx="2501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121228</xdr:colOff>
      <xdr:row>22</xdr:row>
      <xdr:rowOff>3173</xdr:rowOff>
    </xdr:from>
    <xdr:to>
      <xdr:col>4</xdr:col>
      <xdr:colOff>202828</xdr:colOff>
      <xdr:row>24</xdr:row>
      <xdr:rowOff>153735</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9FA3416C-0468-EDDA-BA67-AC370610E4D8}"/>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51BD54EE-C7B2-7427-6856-8CFB9CCEB59B}"/>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2DA88D0E-364C-150E-0763-3C3E84AE3E9E}"/>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4EC3DE23-8E63-89D0-84B4-8EB699F5B0FF}"/>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387E1E82-CF8B-9F16-F2C8-C4355E778B24}"/>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3398FB87-71FA-C7C5-CE41-0306C39DF253}"/>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A09E3B39-66D2-847A-CB7A-2737FD19A4BC}"/>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8A7F0D47-1AA4-ABE0-3688-B94E00994C1B}"/>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2A6D21AE-D58E-0902-4569-F8FF7C451F53}"/>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510EC3EC-36AE-DE79-8245-DDB8ABED0CDD}"/>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30539B70-A3CA-A19D-B8CB-3B7767B2CEBF}"/>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70EEACE-AF98-99AD-B30B-89E7EB09A8E7}"/>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222250</xdr:colOff>
      <xdr:row>17</xdr:row>
      <xdr:rowOff>85724</xdr:rowOff>
    </xdr:from>
    <xdr:to>
      <xdr:col>22</xdr:col>
      <xdr:colOff>301124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2B51E5B3-8BA2-B49F-4790-CB6E34783D02}"/>
            </a:ext>
          </a:extLst>
        </xdr:cNvPr>
        <xdr:cNvPicPr>
          <a:picLocks noChangeAspect="1"/>
        </xdr:cNvPicPr>
      </xdr:nvPicPr>
      <xdr:blipFill>
        <a:blip xmlns:r="http://schemas.openxmlformats.org/officeDocument/2006/relationships" r:embed="rId13"/>
        <a:stretch>
          <a:fillRect/>
        </a:stretch>
      </xdr:blipFill>
      <xdr:spPr>
        <a:xfrm>
          <a:off x="2971800" y="3086099"/>
          <a:ext cx="10442074" cy="5029201"/>
        </a:xfrm>
        <a:prstGeom prst="rect">
          <a:avLst/>
        </a:prstGeom>
      </xdr:spPr>
    </xdr:pic>
    <xdr:clientData/>
  </xdr:twoCellAnchor>
  <xdr:twoCellAnchor editAs="oneCell">
    <xdr:from>
      <xdr:col>15</xdr:col>
      <xdr:colOff>628650</xdr:colOff>
      <xdr:row>4</xdr:row>
      <xdr:rowOff>95250</xdr:rowOff>
    </xdr:from>
    <xdr:to>
      <xdr:col>19</xdr:col>
      <xdr:colOff>571500</xdr:colOff>
      <xdr:row>7</xdr:row>
      <xdr:rowOff>127000</xdr:rowOff>
    </xdr:to>
    <xdr:pic>
      <xdr:nvPicPr>
        <xdr:cNvPr id="8206" name="AESC_logo_header">
          <a:extLst>
            <a:ext uri="{FF2B5EF4-FFF2-40B4-BE49-F238E27FC236}">
              <a16:creationId xmlns:a16="http://schemas.microsoft.com/office/drawing/2014/main" id="{5D4F61F6-A64E-6DBA-D55D-07ECE8BD1A4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944100" y="730250"/>
          <a:ext cx="2508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18</xdr:col>
      <xdr:colOff>260348</xdr:colOff>
      <xdr:row>37</xdr:row>
      <xdr:rowOff>114300</xdr:rowOff>
    </xdr:from>
    <xdr:ext cx="2318081" cy="585545"/>
    <xdr:sp macro="" textlink="">
      <xdr:nvSpPr>
        <xdr:cNvPr id="4" name="TextBox 3">
          <a:extLst>
            <a:ext uri="{FF2B5EF4-FFF2-40B4-BE49-F238E27FC236}">
              <a16:creationId xmlns:a16="http://schemas.microsoft.com/office/drawing/2014/main" id="{933D01D5-B1A8-52CC-40E2-0E78046865BE}"/>
            </a:ext>
          </a:extLst>
        </xdr:cNvPr>
        <xdr:cNvSpPr txBox="1"/>
      </xdr:nvSpPr>
      <xdr:spPr>
        <a:xfrm flipH="1">
          <a:off x="11499848" y="6242050"/>
          <a:ext cx="2318081"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481757</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E3B554B2-9239-25B6-0152-69A1C7BD00C8}"/>
            </a:ext>
          </a:extLst>
        </xdr:cNvPr>
        <xdr:cNvPicPr>
          <a:picLocks noChangeAspect="1"/>
        </xdr:cNvPicPr>
      </xdr:nvPicPr>
      <xdr:blipFill>
        <a:blip xmlns:r="http://schemas.openxmlformats.org/officeDocument/2006/relationships" r:embed="rId1"/>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440154</xdr:colOff>
      <xdr:row>12</xdr:row>
      <xdr:rowOff>100264</xdr:rowOff>
    </xdr:from>
    <xdr:to>
      <xdr:col>28</xdr:col>
      <xdr:colOff>82231</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B6532E40-D80F-EC70-FE16-D40AB7E97C6A}"/>
            </a:ext>
          </a:extLst>
        </xdr:cNvPr>
        <xdr:cNvPicPr>
          <a:picLocks noChangeAspect="1"/>
        </xdr:cNvPicPr>
      </xdr:nvPicPr>
      <xdr:blipFill>
        <a:blip xmlns:r="http://schemas.openxmlformats.org/officeDocument/2006/relationships" r:embed="rId2"/>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121228</xdr:colOff>
      <xdr:row>22</xdr:row>
      <xdr:rowOff>3173</xdr:rowOff>
    </xdr:from>
    <xdr:to>
      <xdr:col>4</xdr:col>
      <xdr:colOff>202828</xdr:colOff>
      <xdr:row>24</xdr:row>
      <xdr:rowOff>153735</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88879DE6-60CB-81A6-C280-CB3F06D40F4C}"/>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15</xdr:row>
      <xdr:rowOff>41274</xdr:rowOff>
    </xdr:from>
    <xdr:to>
      <xdr:col>4</xdr:col>
      <xdr:colOff>202828</xdr:colOff>
      <xdr:row>18</xdr:row>
      <xdr:rowOff>23499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339D2C87-BF5D-1908-6B6A-9C36727B8241}"/>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121228</xdr:colOff>
      <xdr:row>18</xdr:row>
      <xdr:rowOff>109536</xdr:rowOff>
    </xdr:from>
    <xdr:to>
      <xdr:col>4</xdr:col>
      <xdr:colOff>202828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83825FFD-9DEB-20C4-E140-6D657144AF23}"/>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121228</xdr:colOff>
      <xdr:row>25</xdr:row>
      <xdr:rowOff>65085</xdr:rowOff>
    </xdr:from>
    <xdr:to>
      <xdr:col>4</xdr:col>
      <xdr:colOff>202828</xdr:colOff>
      <xdr:row>28</xdr:row>
      <xdr:rowOff>53590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3241EFA3-0B05-012F-A37A-917E3D5BF2CF}"/>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28</xdr:row>
      <xdr:rowOff>133347</xdr:rowOff>
    </xdr:from>
    <xdr:to>
      <xdr:col>4</xdr:col>
      <xdr:colOff>202828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A4F280DB-ED82-26BB-A0F2-92A4F765E48E}"/>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32</xdr:row>
      <xdr:rowOff>26984</xdr:rowOff>
    </xdr:from>
    <xdr:to>
      <xdr:col>4</xdr:col>
      <xdr:colOff>202828</xdr:colOff>
      <xdr:row>35</xdr:row>
      <xdr:rowOff>15489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3E295D46-4B4B-183A-4527-652568A3605F}"/>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121228</xdr:colOff>
      <xdr:row>35</xdr:row>
      <xdr:rowOff>95248</xdr:rowOff>
    </xdr:from>
    <xdr:to>
      <xdr:col>4</xdr:col>
      <xdr:colOff>202828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85D69076-DBA6-96E6-8998-E90951F985BA}"/>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121228</xdr:colOff>
      <xdr:row>11</xdr:row>
      <xdr:rowOff>147637</xdr:rowOff>
    </xdr:from>
    <xdr:to>
      <xdr:col>4</xdr:col>
      <xdr:colOff>202828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7CCEA9DF-EE9F-9538-5DC6-F60B590183BA}"/>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121228</xdr:colOff>
      <xdr:row>8</xdr:row>
      <xdr:rowOff>79375</xdr:rowOff>
    </xdr:from>
    <xdr:to>
      <xdr:col>4</xdr:col>
      <xdr:colOff>202828</xdr:colOff>
      <xdr:row>11</xdr:row>
      <xdr:rowOff>61600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7F8B2155-29B5-25E8-2E59-5FD423ED3B15}"/>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120650</xdr:colOff>
      <xdr:row>38</xdr:row>
      <xdr:rowOff>152400</xdr:rowOff>
    </xdr:from>
    <xdr:to>
      <xdr:col>4</xdr:col>
      <xdr:colOff>202250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3FA45AC6-8E26-B086-AE9B-7EDBEA58230C}"/>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361616</xdr:colOff>
      <xdr:row>67</xdr:row>
      <xdr:rowOff>18211</xdr:rowOff>
    </xdr:from>
    <xdr:to>
      <xdr:col>15</xdr:col>
      <xdr:colOff>434648</xdr:colOff>
      <xdr:row>78</xdr:row>
      <xdr:rowOff>45284</xdr:rowOff>
    </xdr:to>
    <xdr:sp macro="" textlink="">
      <xdr:nvSpPr>
        <xdr:cNvPr id="17" name="TextBox 16">
          <a:extLst>
            <a:ext uri="{FF2B5EF4-FFF2-40B4-BE49-F238E27FC236}">
              <a16:creationId xmlns:a16="http://schemas.microsoft.com/office/drawing/2014/main" id="{19A4305E-3644-2971-EB83-DC5132A5BF0B}"/>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168275</xdr:colOff>
      <xdr:row>24</xdr:row>
      <xdr:rowOff>95250</xdr:rowOff>
    </xdr:from>
    <xdr:to>
      <xdr:col>10</xdr:col>
      <xdr:colOff>206376</xdr:colOff>
      <xdr:row>27</xdr:row>
      <xdr:rowOff>76200</xdr:rowOff>
    </xdr:to>
    <xdr:sp macro="" textlink="">
      <xdr:nvSpPr>
        <xdr:cNvPr id="20" name="TextBox 19">
          <a:extLst>
            <a:ext uri="{FF2B5EF4-FFF2-40B4-BE49-F238E27FC236}">
              <a16:creationId xmlns:a16="http://schemas.microsoft.com/office/drawing/2014/main" id="{5A95DFD8-80D8-598E-C58E-40D48C79B37B}"/>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168275</xdr:colOff>
      <xdr:row>12</xdr:row>
      <xdr:rowOff>19050</xdr:rowOff>
    </xdr:from>
    <xdr:to>
      <xdr:col>10</xdr:col>
      <xdr:colOff>206376</xdr:colOff>
      <xdr:row>19</xdr:row>
      <xdr:rowOff>60342</xdr:rowOff>
    </xdr:to>
    <xdr:sp macro="" textlink="">
      <xdr:nvSpPr>
        <xdr:cNvPr id="33" name="TextBox 32">
          <a:extLst>
            <a:ext uri="{FF2B5EF4-FFF2-40B4-BE49-F238E27FC236}">
              <a16:creationId xmlns:a16="http://schemas.microsoft.com/office/drawing/2014/main" id="{550AEAA4-7410-3525-52FE-099ED8586B5F}"/>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225425</xdr:colOff>
      <xdr:row>4</xdr:row>
      <xdr:rowOff>133350</xdr:rowOff>
    </xdr:from>
    <xdr:to>
      <xdr:col>4</xdr:col>
      <xdr:colOff>177800</xdr:colOff>
      <xdr:row>7</xdr:row>
      <xdr:rowOff>41306</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DFF3625F-3BA7-4FA2-3812-D2C69162153E}"/>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139700</xdr:colOff>
      <xdr:row>4</xdr:row>
      <xdr:rowOff>123825</xdr:rowOff>
    </xdr:from>
    <xdr:to>
      <xdr:col>2</xdr:col>
      <xdr:colOff>85741</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777F2C43-8802-3CDD-740A-290AEE38E4DB}"/>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539750</xdr:colOff>
      <xdr:row>14</xdr:row>
      <xdr:rowOff>19050</xdr:rowOff>
    </xdr:from>
    <xdr:to>
      <xdr:col>14</xdr:col>
      <xdr:colOff>463550</xdr:colOff>
      <xdr:row>19</xdr:row>
      <xdr:rowOff>3200</xdr:rowOff>
    </xdr:to>
    <xdr:sp macro="" textlink="">
      <xdr:nvSpPr>
        <xdr:cNvPr id="21" name="Oval 20" descr="Oval shape hightlighting page break button" title="Oval ">
          <a:extLst>
            <a:ext uri="{FF2B5EF4-FFF2-40B4-BE49-F238E27FC236}">
              <a16:creationId xmlns:a16="http://schemas.microsoft.com/office/drawing/2014/main" id="{A91FC001-E8C8-5811-3D10-598E88E86B73}"/>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AU"/>
        </a:p>
      </xdr:txBody>
    </xdr:sp>
    <xdr:clientData/>
  </xdr:twoCellAnchor>
  <xdr:twoCellAnchor>
    <xdr:from>
      <xdr:col>10</xdr:col>
      <xdr:colOff>206376</xdr:colOff>
      <xdr:row>19</xdr:row>
      <xdr:rowOff>3174</xdr:rowOff>
    </xdr:from>
    <xdr:to>
      <xdr:col>12</xdr:col>
      <xdr:colOff>501689</xdr:colOff>
      <xdr:row>25</xdr:row>
      <xdr:rowOff>157163</xdr:rowOff>
    </xdr:to>
    <xdr:cxnSp macro="">
      <xdr:nvCxnSpPr>
        <xdr:cNvPr id="23" name="Straight Arrow Connector 22" descr="Arrow Connector on page break button " title="Arrow Connector">
          <a:extLst>
            <a:ext uri="{FF2B5EF4-FFF2-40B4-BE49-F238E27FC236}">
              <a16:creationId xmlns:a16="http://schemas.microsoft.com/office/drawing/2014/main" id="{E4E2E06A-3B1F-1910-F641-962F0E9A360A}"/>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203200</xdr:colOff>
      <xdr:row>12</xdr:row>
      <xdr:rowOff>114300</xdr:rowOff>
    </xdr:from>
    <xdr:to>
      <xdr:col>18</xdr:col>
      <xdr:colOff>66683</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E1D1F1EE-4EE2-6FC6-DA08-1D2341E31AD1}"/>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434638</xdr:colOff>
      <xdr:row>64</xdr:row>
      <xdr:rowOff>132512</xdr:rowOff>
    </xdr:from>
    <xdr:to>
      <xdr:col>16</xdr:col>
      <xdr:colOff>543827</xdr:colOff>
      <xdr:row>72</xdr:row>
      <xdr:rowOff>118365</xdr:rowOff>
    </xdr:to>
    <xdr:cxnSp macro="">
      <xdr:nvCxnSpPr>
        <xdr:cNvPr id="38" name="Straight Arrow Connector 37" descr="Arrow Connector" title="Arrow Connector">
          <a:extLst>
            <a:ext uri="{FF2B5EF4-FFF2-40B4-BE49-F238E27FC236}">
              <a16:creationId xmlns:a16="http://schemas.microsoft.com/office/drawing/2014/main" id="{185E95FC-6977-997F-4CE7-F5DB19F8A05D}"/>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488950</xdr:colOff>
      <xdr:row>4</xdr:row>
      <xdr:rowOff>107950</xdr:rowOff>
    </xdr:from>
    <xdr:to>
      <xdr:col>19</xdr:col>
      <xdr:colOff>431800</xdr:colOff>
      <xdr:row>7</xdr:row>
      <xdr:rowOff>133350</xdr:rowOff>
    </xdr:to>
    <xdr:pic>
      <xdr:nvPicPr>
        <xdr:cNvPr id="9238" name="AESC_logo_header">
          <a:extLst>
            <a:ext uri="{FF2B5EF4-FFF2-40B4-BE49-F238E27FC236}">
              <a16:creationId xmlns:a16="http://schemas.microsoft.com/office/drawing/2014/main" id="{370F4088-8E3B-5210-8B94-C1DA7492C14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804400" y="742950"/>
          <a:ext cx="250825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22</xdr:row>
      <xdr:rowOff>0</xdr:rowOff>
    </xdr:from>
    <xdr:to>
      <xdr:col>28</xdr:col>
      <xdr:colOff>88900</xdr:colOff>
      <xdr:row>26</xdr:row>
      <xdr:rowOff>146050</xdr:rowOff>
    </xdr:to>
    <xdr:pic>
      <xdr:nvPicPr>
        <xdr:cNvPr id="9239" name="AESC_logo_header">
          <a:extLst>
            <a:ext uri="{FF2B5EF4-FFF2-40B4-BE49-F238E27FC236}">
              <a16:creationId xmlns:a16="http://schemas.microsoft.com/office/drawing/2014/main" id="{2A5288AF-EAAA-79D3-A942-C51D00AA502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087600" y="3746500"/>
          <a:ext cx="26543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587377</xdr:colOff>
      <xdr:row>22</xdr:row>
      <xdr:rowOff>3175</xdr:rowOff>
    </xdr:from>
    <xdr:to>
      <xdr:col>23</xdr:col>
      <xdr:colOff>641336</xdr:colOff>
      <xdr:row>26</xdr:row>
      <xdr:rowOff>133377</xdr:rowOff>
    </xdr:to>
    <xdr:sp macro="" textlink="">
      <xdr:nvSpPr>
        <xdr:cNvPr id="2" name="Rectangle 1">
          <a:extLst>
            <a:ext uri="{FF2B5EF4-FFF2-40B4-BE49-F238E27FC236}">
              <a16:creationId xmlns:a16="http://schemas.microsoft.com/office/drawing/2014/main" id="{EB644521-FF65-7F30-A69E-BD3E1C05F46B}"/>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13</xdr:col>
      <xdr:colOff>187325</xdr:colOff>
      <xdr:row>41</xdr:row>
      <xdr:rowOff>76200</xdr:rowOff>
    </xdr:from>
    <xdr:to>
      <xdr:col>24</xdr:col>
      <xdr:colOff>482608</xdr:colOff>
      <xdr:row>44</xdr:row>
      <xdr:rowOff>22272</xdr:rowOff>
    </xdr:to>
    <xdr:sp macro="" textlink="">
      <xdr:nvSpPr>
        <xdr:cNvPr id="3" name="Rectangle 2">
          <a:extLst>
            <a:ext uri="{FF2B5EF4-FFF2-40B4-BE49-F238E27FC236}">
              <a16:creationId xmlns:a16="http://schemas.microsoft.com/office/drawing/2014/main" id="{A7803421-65C7-1257-D4E1-844E4795D40D}"/>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twoCellAnchor>
  <xdr:twoCellAnchor>
    <xdr:from>
      <xdr:col>8</xdr:col>
      <xdr:colOff>603250</xdr:colOff>
      <xdr:row>41</xdr:row>
      <xdr:rowOff>85725</xdr:rowOff>
    </xdr:from>
    <xdr:to>
      <xdr:col>24</xdr:col>
      <xdr:colOff>466729</xdr:colOff>
      <xdr:row>44</xdr:row>
      <xdr:rowOff>22225</xdr:rowOff>
    </xdr:to>
    <xdr:sp macro="" textlink="">
      <xdr:nvSpPr>
        <xdr:cNvPr id="5" name="TextBox 4">
          <a:extLst>
            <a:ext uri="{FF2B5EF4-FFF2-40B4-BE49-F238E27FC236}">
              <a16:creationId xmlns:a16="http://schemas.microsoft.com/office/drawing/2014/main" id="{E666F00B-A4FA-BD0E-7E6B-3907BD4C2F1D}"/>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FS%20Consulting\Clients\2009\DEECD\OHSMS\Holiday%20Work\July%202012\Chemical%20Management%20Review\Chemical%20Regi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987"/>
  <sheetViews>
    <sheetView tabSelected="1" zoomScaleNormal="100" zoomScaleSheetLayoutView="100" workbookViewId="0">
      <pane ySplit="5" topLeftCell="A6" activePane="bottomLeft" state="frozenSplit"/>
      <selection activeCell="N3" sqref="N3:N981"/>
      <selection pane="bottomLeft" activeCell="H18" sqref="H18"/>
    </sheetView>
  </sheetViews>
  <sheetFormatPr defaultColWidth="9.33203125" defaultRowHeight="13.2" x14ac:dyDescent="0.25"/>
  <cols>
    <col min="1" max="1" width="21.33203125" customWidth="1"/>
    <col min="2" max="2" width="17.88671875" customWidth="1"/>
    <col min="3" max="3" width="6.6640625" customWidth="1"/>
    <col min="4" max="4" width="24.5546875" customWidth="1"/>
    <col min="5" max="5" width="8.44140625" customWidth="1"/>
    <col min="6" max="6" width="7.6640625" customWidth="1"/>
    <col min="7" max="7" width="8.5546875" customWidth="1"/>
    <col min="8" max="8" width="10.6640625" style="26" customWidth="1"/>
    <col min="9" max="10" width="7" customWidth="1"/>
    <col min="11" max="11" width="12.33203125" customWidth="1"/>
    <col min="12" max="12" width="10.33203125" customWidth="1"/>
    <col min="13" max="13" width="7.33203125" customWidth="1"/>
    <col min="14" max="14" width="6.6640625" customWidth="1"/>
    <col min="15" max="15" width="10.109375" customWidth="1"/>
    <col min="16" max="16" width="8.88671875" customWidth="1"/>
    <col min="17" max="17" width="9.88671875" customWidth="1"/>
    <col min="18" max="18" width="19" customWidth="1"/>
    <col min="19" max="19" width="46.88671875" customWidth="1"/>
  </cols>
  <sheetData>
    <row r="1" spans="1:19" hidden="1" x14ac:dyDescent="0.25"/>
    <row r="2" spans="1:19" ht="7.2" customHeight="1" x14ac:dyDescent="0.25">
      <c r="A2" s="31"/>
      <c r="C2" s="52"/>
      <c r="D2" s="175"/>
      <c r="E2" s="175"/>
      <c r="F2" s="175"/>
      <c r="G2" s="176"/>
      <c r="H2" s="176"/>
      <c r="I2" s="176"/>
      <c r="J2" s="176"/>
      <c r="K2" s="176"/>
      <c r="L2" s="176"/>
      <c r="M2" s="176"/>
      <c r="N2" s="176"/>
      <c r="O2" s="176"/>
      <c r="P2" s="176"/>
      <c r="Q2" s="176"/>
    </row>
    <row r="3" spans="1:19" ht="28.8" thickBot="1" x14ac:dyDescent="0.3">
      <c r="D3" s="123" t="s">
        <v>146</v>
      </c>
      <c r="E3" s="123"/>
      <c r="F3" s="123"/>
      <c r="G3" s="19"/>
      <c r="H3" s="124"/>
      <c r="I3" s="19"/>
      <c r="J3" s="19"/>
      <c r="K3" s="19"/>
      <c r="L3" s="19"/>
      <c r="M3" s="19"/>
      <c r="N3" s="19"/>
      <c r="O3" s="19"/>
    </row>
    <row r="4" spans="1:19" ht="13.8" thickBot="1" x14ac:dyDescent="0.3">
      <c r="A4" s="177" t="s">
        <v>0</v>
      </c>
      <c r="B4" s="177" t="s">
        <v>1</v>
      </c>
      <c r="C4" s="177" t="s">
        <v>2</v>
      </c>
      <c r="D4" s="180" t="s">
        <v>3</v>
      </c>
      <c r="E4" s="130"/>
      <c r="F4" s="130"/>
      <c r="G4" s="172" t="s">
        <v>4</v>
      </c>
      <c r="H4" s="173"/>
      <c r="I4" s="173"/>
      <c r="J4" s="173"/>
      <c r="K4" s="173"/>
      <c r="L4" s="173"/>
      <c r="M4" s="173"/>
      <c r="N4" s="174"/>
      <c r="O4" s="177" t="s">
        <v>5</v>
      </c>
      <c r="P4" s="177" t="s">
        <v>6</v>
      </c>
      <c r="Q4" s="177" t="s">
        <v>7</v>
      </c>
      <c r="R4" s="178" t="s">
        <v>8</v>
      </c>
      <c r="S4" s="179" t="s">
        <v>9</v>
      </c>
    </row>
    <row r="5" spans="1:19" ht="71.7" customHeight="1" thickBot="1" x14ac:dyDescent="0.3">
      <c r="A5" s="178"/>
      <c r="B5" s="178"/>
      <c r="C5" s="178"/>
      <c r="D5" s="181"/>
      <c r="E5" s="135" t="s">
        <v>144</v>
      </c>
      <c r="F5" s="135" t="s">
        <v>143</v>
      </c>
      <c r="G5" s="134" t="s">
        <v>142</v>
      </c>
      <c r="H5" s="134" t="s">
        <v>145</v>
      </c>
      <c r="I5" s="134" t="s">
        <v>10</v>
      </c>
      <c r="J5" s="134" t="s">
        <v>11</v>
      </c>
      <c r="K5" s="134" t="s">
        <v>154</v>
      </c>
      <c r="L5" s="134" t="s">
        <v>13</v>
      </c>
      <c r="M5" s="134" t="s">
        <v>141</v>
      </c>
      <c r="N5" s="134" t="s">
        <v>15</v>
      </c>
      <c r="O5" s="177"/>
      <c r="P5" s="177"/>
      <c r="Q5" s="177"/>
      <c r="R5" s="182"/>
      <c r="S5" s="179"/>
    </row>
    <row r="6" spans="1:19" s="19" customFormat="1" ht="26.4" x14ac:dyDescent="0.25">
      <c r="A6" s="141" t="s">
        <v>149</v>
      </c>
      <c r="B6" s="90" t="s">
        <v>147</v>
      </c>
      <c r="C6" s="14">
        <v>9</v>
      </c>
      <c r="D6" s="136" t="s">
        <v>158</v>
      </c>
      <c r="E6" s="14" t="s">
        <v>72</v>
      </c>
      <c r="F6" s="14" t="s">
        <v>72</v>
      </c>
      <c r="G6" s="142" t="s">
        <v>153</v>
      </c>
      <c r="H6" s="125">
        <v>43998</v>
      </c>
      <c r="I6" s="14" t="s">
        <v>140</v>
      </c>
      <c r="J6" s="14" t="s">
        <v>150</v>
      </c>
      <c r="K6" s="16"/>
      <c r="L6" s="15" t="str">
        <f>IF(K6="","",LOOKUP(K6,{1,2.1,2.2,2.3,3,4.1,4.2,4.3,5.1,5.2,6.1,7,8,9},{"Explosives","Flammable Gas"," Non-Flammable Non-Toxic Gas","Toxic Gas","Flammable Liquid","Flammable Solid","Spontaneously Combustible","Dangerous When Wet","Oxidizing Agent","Organic Peroxide","Toxic","Radioactive","Corrosive","Miscellaneous Dangerous Goods"}))</f>
        <v/>
      </c>
      <c r="M6" s="14"/>
      <c r="N6" s="14"/>
      <c r="O6" s="89" t="s">
        <v>88</v>
      </c>
      <c r="P6" s="14" t="s">
        <v>95</v>
      </c>
      <c r="Q6" s="15" t="s">
        <v>113</v>
      </c>
      <c r="R6" s="47" t="str">
        <f>IF($Q6="","",VLOOKUP($Q6,'Hide Me'!$AD$11:$AE$14,2,FALSE))</f>
        <v>SWP is not required</v>
      </c>
      <c r="S6" s="45"/>
    </row>
    <row r="7" spans="1:19" s="19" customFormat="1" ht="26.4" x14ac:dyDescent="0.25">
      <c r="A7" s="141" t="s">
        <v>168</v>
      </c>
      <c r="B7" s="90" t="s">
        <v>147</v>
      </c>
      <c r="C7" s="14">
        <v>7</v>
      </c>
      <c r="D7" s="136" t="s">
        <v>158</v>
      </c>
      <c r="E7" s="162"/>
      <c r="F7" s="162"/>
      <c r="G7" s="163"/>
      <c r="H7" s="164"/>
      <c r="I7" s="162"/>
      <c r="J7" s="162"/>
      <c r="K7" s="165"/>
      <c r="L7" s="163"/>
      <c r="M7" s="162"/>
      <c r="N7" s="162"/>
      <c r="O7" s="166"/>
      <c r="P7" s="162"/>
      <c r="Q7" s="163"/>
      <c r="R7" s="167"/>
      <c r="S7" s="168" t="s">
        <v>169</v>
      </c>
    </row>
    <row r="8" spans="1:19" s="19" customFormat="1" ht="26.4" x14ac:dyDescent="0.25">
      <c r="A8" s="143" t="s">
        <v>151</v>
      </c>
      <c r="B8" s="90" t="s">
        <v>147</v>
      </c>
      <c r="C8" s="14">
        <v>12</v>
      </c>
      <c r="D8" s="136" t="s">
        <v>158</v>
      </c>
      <c r="E8" s="14">
        <v>3265</v>
      </c>
      <c r="F8" s="14" t="s">
        <v>148</v>
      </c>
      <c r="G8" s="142" t="s">
        <v>152</v>
      </c>
      <c r="H8" s="125">
        <v>43998</v>
      </c>
      <c r="I8" s="14" t="s">
        <v>140</v>
      </c>
      <c r="J8" s="14" t="s">
        <v>140</v>
      </c>
      <c r="K8" s="16">
        <v>8</v>
      </c>
      <c r="L8" s="15" t="str">
        <f>IF(K8="","",LOOKUP(K8,{1,2.1,2.2,2.3,3,4.1,4.2,4.3,5.1,5.2,6.1,7,8,9},{"Explosives","Flammable Gas"," Non-Flammable Non-Toxic Gas","Toxic Gas","Flammable Liquid","Flammable Solid","Spontaneously Combustible","Dangerous When Wet","Oxidizing Agent","Organic Peroxide","Toxic","Radioactive","Corrosive","Miscellaneous Dangerous Goods"}))</f>
        <v>Corrosive</v>
      </c>
      <c r="M8" s="14" t="s">
        <v>29</v>
      </c>
      <c r="N8" s="14"/>
      <c r="O8" s="89" t="s">
        <v>89</v>
      </c>
      <c r="P8" s="14" t="s">
        <v>95</v>
      </c>
      <c r="Q8" s="15" t="str">
        <f>IF(OR($O8="",$P8=""),"",INDEX('Hide Me'!$AE$4:$AI$8,MATCH($P8,'Hide Me'!$AD$4:$AD$8,0),MATCH($O8,'Hide Me'!$AE$3:$AI$3,0)))</f>
        <v>MEDIUM</v>
      </c>
      <c r="R8" s="47" t="str">
        <f>IF($Q8="","",VLOOKUP($Q8,'Hide Me'!$AD$11:$AE$14,2,FALSE))</f>
        <v xml:space="preserve">SWP may be required </v>
      </c>
      <c r="S8" s="45"/>
    </row>
    <row r="9" spans="1:19" s="19" customFormat="1" ht="26.4" x14ac:dyDescent="0.25">
      <c r="A9" s="156" t="s">
        <v>157</v>
      </c>
      <c r="B9" s="154" t="s">
        <v>155</v>
      </c>
      <c r="C9" s="153">
        <v>5</v>
      </c>
      <c r="D9" s="154" t="s">
        <v>159</v>
      </c>
      <c r="E9" s="14">
        <v>1170</v>
      </c>
      <c r="F9" s="155" t="s">
        <v>174</v>
      </c>
      <c r="G9" s="142" t="s">
        <v>153</v>
      </c>
      <c r="H9" s="113">
        <v>43952</v>
      </c>
      <c r="I9" s="14" t="s">
        <v>140</v>
      </c>
      <c r="J9" s="14" t="s">
        <v>140</v>
      </c>
      <c r="K9" s="16">
        <v>3</v>
      </c>
      <c r="L9" s="15" t="s">
        <v>156</v>
      </c>
      <c r="M9" s="14" t="s">
        <v>29</v>
      </c>
      <c r="N9" s="14"/>
      <c r="O9" s="14" t="s">
        <v>89</v>
      </c>
      <c r="P9" s="14" t="s">
        <v>95</v>
      </c>
      <c r="Q9" s="15" t="s">
        <v>99</v>
      </c>
      <c r="R9" s="48" t="s">
        <v>133</v>
      </c>
      <c r="S9" s="158" t="s">
        <v>160</v>
      </c>
    </row>
    <row r="10" spans="1:19" s="19" customFormat="1" ht="26.4" x14ac:dyDescent="0.25">
      <c r="A10" s="20" t="s">
        <v>161</v>
      </c>
      <c r="B10" s="90" t="s">
        <v>162</v>
      </c>
      <c r="C10" s="157">
        <v>3</v>
      </c>
      <c r="D10" s="136" t="s">
        <v>159</v>
      </c>
      <c r="E10" s="14" t="s">
        <v>72</v>
      </c>
      <c r="F10" s="155" t="s">
        <v>72</v>
      </c>
      <c r="G10" s="142" t="s">
        <v>153</v>
      </c>
      <c r="H10" s="159">
        <v>44011</v>
      </c>
      <c r="I10" s="14" t="s">
        <v>140</v>
      </c>
      <c r="J10" s="14" t="s">
        <v>150</v>
      </c>
      <c r="K10" s="16"/>
      <c r="L10" s="15" t="str">
        <f>IF(K10="","",LOOKUP(K10,{1,2.1,2.2,2.3,3,4.1,4.2,4.3,5.1,5.2,6.1,7,8,9},{"Explosives","Flammable Gas"," Non-Flammable Non-Toxic Gas","Toxic Gas","Flammable Liquid","Flammable Solid","Spontaneously Combustible","Dangerous When Wet","Oxidizing Agent","Organic Peroxide","Toxic","Radioactive","Corrosive","Miscellaneous Dangerous Goods"}))</f>
        <v/>
      </c>
      <c r="M10" s="14"/>
      <c r="N10" s="14"/>
      <c r="O10" s="14" t="s">
        <v>88</v>
      </c>
      <c r="P10" s="14" t="s">
        <v>95</v>
      </c>
      <c r="Q10" s="15" t="s">
        <v>113</v>
      </c>
      <c r="R10" s="48" t="s">
        <v>136</v>
      </c>
      <c r="S10" s="160" t="s">
        <v>160</v>
      </c>
    </row>
    <row r="11" spans="1:19" s="19" customFormat="1" ht="26.4" x14ac:dyDescent="0.25">
      <c r="A11" s="161" t="s">
        <v>163</v>
      </c>
      <c r="B11" s="154" t="s">
        <v>155</v>
      </c>
      <c r="C11" s="153">
        <v>5</v>
      </c>
      <c r="D11" s="136" t="s">
        <v>159</v>
      </c>
      <c r="E11" s="14" t="s">
        <v>72</v>
      </c>
      <c r="F11" s="14" t="s">
        <v>72</v>
      </c>
      <c r="G11" s="142" t="s">
        <v>153</v>
      </c>
      <c r="H11" s="113">
        <v>44287</v>
      </c>
      <c r="I11" s="14" t="s">
        <v>140</v>
      </c>
      <c r="J11" s="14" t="s">
        <v>150</v>
      </c>
      <c r="K11" s="16"/>
      <c r="L11" s="15"/>
      <c r="M11" s="14"/>
      <c r="N11" s="14"/>
      <c r="O11" s="14" t="s">
        <v>88</v>
      </c>
      <c r="P11" s="14" t="s">
        <v>95</v>
      </c>
      <c r="Q11" s="15" t="s">
        <v>113</v>
      </c>
      <c r="R11" s="48" t="s">
        <v>136</v>
      </c>
      <c r="S11" s="169" t="s">
        <v>160</v>
      </c>
    </row>
    <row r="12" spans="1:19" s="19" customFormat="1" ht="26.4" x14ac:dyDescent="0.25">
      <c r="A12" s="161" t="s">
        <v>164</v>
      </c>
      <c r="B12" s="154" t="s">
        <v>155</v>
      </c>
      <c r="C12" s="153">
        <v>5</v>
      </c>
      <c r="D12" s="136" t="s">
        <v>159</v>
      </c>
      <c r="E12" s="14">
        <v>1719</v>
      </c>
      <c r="F12" s="14" t="s">
        <v>170</v>
      </c>
      <c r="G12" s="142" t="s">
        <v>152</v>
      </c>
      <c r="H12" s="113">
        <v>43952</v>
      </c>
      <c r="I12" s="14" t="s">
        <v>140</v>
      </c>
      <c r="J12" s="14" t="s">
        <v>140</v>
      </c>
      <c r="K12" s="16">
        <v>8</v>
      </c>
      <c r="L12" s="15" t="s">
        <v>171</v>
      </c>
      <c r="M12" s="153" t="s">
        <v>29</v>
      </c>
      <c r="N12" s="153"/>
      <c r="O12" s="14" t="s">
        <v>89</v>
      </c>
      <c r="P12" s="14" t="s">
        <v>95</v>
      </c>
      <c r="Q12" s="15" t="s">
        <v>99</v>
      </c>
      <c r="R12" s="48" t="s">
        <v>133</v>
      </c>
      <c r="S12" s="169" t="s">
        <v>160</v>
      </c>
    </row>
    <row r="13" spans="1:19" s="19" customFormat="1" ht="26.4" x14ac:dyDescent="0.25">
      <c r="A13" s="161" t="s">
        <v>165</v>
      </c>
      <c r="B13" s="154" t="s">
        <v>155</v>
      </c>
      <c r="C13" s="153">
        <v>0.75</v>
      </c>
      <c r="D13" s="136" t="s">
        <v>159</v>
      </c>
      <c r="E13" s="14" t="s">
        <v>72</v>
      </c>
      <c r="F13" s="155" t="s">
        <v>170</v>
      </c>
      <c r="G13" s="170" t="s">
        <v>152</v>
      </c>
      <c r="H13" s="113">
        <v>44287</v>
      </c>
      <c r="I13" s="14" t="s">
        <v>140</v>
      </c>
      <c r="J13" s="14" t="s">
        <v>150</v>
      </c>
      <c r="K13" s="16"/>
      <c r="L13" s="15"/>
      <c r="M13" s="14"/>
      <c r="N13" s="14"/>
      <c r="O13" s="14" t="s">
        <v>89</v>
      </c>
      <c r="P13" s="14" t="s">
        <v>95</v>
      </c>
      <c r="Q13" s="15" t="s">
        <v>99</v>
      </c>
      <c r="R13" s="15" t="s">
        <v>133</v>
      </c>
      <c r="S13" s="169" t="s">
        <v>160</v>
      </c>
    </row>
    <row r="14" spans="1:19" s="19" customFormat="1" ht="26.4" x14ac:dyDescent="0.25">
      <c r="A14" s="161" t="s">
        <v>166</v>
      </c>
      <c r="B14" s="154" t="s">
        <v>155</v>
      </c>
      <c r="C14" s="153">
        <v>0.5</v>
      </c>
      <c r="D14" s="136" t="s">
        <v>159</v>
      </c>
      <c r="E14" s="14" t="s">
        <v>72</v>
      </c>
      <c r="F14" s="155" t="s">
        <v>72</v>
      </c>
      <c r="G14" s="142" t="s">
        <v>152</v>
      </c>
      <c r="H14" s="113">
        <v>44044</v>
      </c>
      <c r="I14" s="14" t="s">
        <v>140</v>
      </c>
      <c r="J14" s="14" t="s">
        <v>150</v>
      </c>
      <c r="K14" s="16"/>
      <c r="L14" s="15"/>
      <c r="M14" s="14"/>
      <c r="N14" s="14"/>
      <c r="O14" s="14" t="s">
        <v>88</v>
      </c>
      <c r="P14" s="14" t="s">
        <v>95</v>
      </c>
      <c r="Q14" s="15" t="s">
        <v>113</v>
      </c>
      <c r="R14" s="48" t="s">
        <v>136</v>
      </c>
      <c r="S14" s="169" t="s">
        <v>160</v>
      </c>
    </row>
    <row r="15" spans="1:19" s="19" customFormat="1" ht="26.4" x14ac:dyDescent="0.25">
      <c r="A15" s="161" t="s">
        <v>172</v>
      </c>
      <c r="B15" s="154" t="s">
        <v>155</v>
      </c>
      <c r="C15" s="153">
        <v>0.5</v>
      </c>
      <c r="D15" s="136" t="s">
        <v>159</v>
      </c>
      <c r="E15" s="14" t="s">
        <v>72</v>
      </c>
      <c r="F15" s="155" t="s">
        <v>72</v>
      </c>
      <c r="G15" s="142" t="s">
        <v>152</v>
      </c>
      <c r="H15" s="113">
        <v>44287</v>
      </c>
      <c r="I15" s="14" t="s">
        <v>140</v>
      </c>
      <c r="J15" s="14" t="s">
        <v>150</v>
      </c>
      <c r="K15" s="16"/>
      <c r="L15" s="15" t="str">
        <f>IF(K15="","",LOOKUP(K15,{1,2.1,2.2,2.3,3,4.1,4.2,4.3,5.1,5.2,6.1,7,8,9},{"Explosives","Flammable Gas"," Non-Flammable Non-Toxic Gas","Toxic Gas","Flammable Liquid","Flammable Solid","Spontaneously Combustible","Dangerous When Wet","Oxidizing Agent","Organic Peroxide","Toxic","Radioactive","Corrosive","Miscellaneous Dangerous Goods"}))</f>
        <v/>
      </c>
      <c r="M15" s="14"/>
      <c r="N15" s="14"/>
      <c r="O15" s="14" t="s">
        <v>88</v>
      </c>
      <c r="P15" s="14" t="s">
        <v>95</v>
      </c>
      <c r="Q15" s="15" t="s">
        <v>113</v>
      </c>
      <c r="R15" s="48" t="s">
        <v>136</v>
      </c>
      <c r="S15" s="169" t="s">
        <v>160</v>
      </c>
    </row>
    <row r="16" spans="1:19" s="19" customFormat="1" ht="26.4" x14ac:dyDescent="0.25">
      <c r="A16" s="171" t="s">
        <v>167</v>
      </c>
      <c r="B16" s="136" t="s">
        <v>173</v>
      </c>
      <c r="C16" s="14">
        <v>4</v>
      </c>
      <c r="D16" s="136" t="s">
        <v>159</v>
      </c>
      <c r="E16" s="162"/>
      <c r="F16" s="162"/>
      <c r="G16" s="163"/>
      <c r="H16" s="164"/>
      <c r="I16" s="162"/>
      <c r="J16" s="162"/>
      <c r="K16" s="165"/>
      <c r="L16" s="163"/>
      <c r="M16" s="162"/>
      <c r="N16" s="162"/>
      <c r="O16" s="166"/>
      <c r="P16" s="162"/>
      <c r="Q16" s="163"/>
      <c r="R16" s="167"/>
      <c r="S16" s="168" t="s">
        <v>169</v>
      </c>
    </row>
    <row r="17" spans="1:19" s="19" customFormat="1" x14ac:dyDescent="0.25">
      <c r="A17" s="147"/>
      <c r="B17" s="147"/>
      <c r="C17" s="148"/>
      <c r="D17" s="149"/>
      <c r="E17" s="149"/>
      <c r="F17" s="149"/>
      <c r="G17" s="150"/>
      <c r="H17" s="151"/>
      <c r="I17" s="148"/>
      <c r="J17" s="148"/>
      <c r="K17" s="152"/>
      <c r="L17" s="150" t="str">
        <f>IF(K17="","",LOOKUP(K17,{1,2.1,2.2,2.3,3,4.1,4.2,4.3,5.1,5.2,6.1,7,8,9},{"Explosives","Flammable Gas"," Non-Flammable Non-Toxic Gas","Toxic Gas","Flammable Liquid","Flammable Solid","Spontaneously Combustible","Dangerous When Wet","Oxidizing Agent","Organic Peroxide","Toxic","Radioactive","Corrosive","Miscellaneous Dangerous Goods"}))</f>
        <v/>
      </c>
      <c r="M17" s="148"/>
      <c r="N17" s="148"/>
      <c r="O17" s="148"/>
      <c r="P17" s="148"/>
      <c r="Q17" s="150" t="str">
        <f>IF(OR($O17="",$P17=""),"",INDEX('Hide Me'!$AE$4:$AI$8,MATCH($P17,'Hide Me'!$AD$4:$AD$8,0),MATCH($O17,'Hide Me'!$AE$3:$AI$3,0)))</f>
        <v/>
      </c>
      <c r="R17" s="150" t="str">
        <f>IF($Q17="","",VLOOKUP($Q17,'Hide Me'!$AD$11:$AE$14,2,FALSE))</f>
        <v/>
      </c>
      <c r="S17" s="149"/>
    </row>
    <row r="18" spans="1:19" s="19" customFormat="1" x14ac:dyDescent="0.25">
      <c r="A18" s="147"/>
      <c r="B18" s="147"/>
      <c r="C18" s="148"/>
      <c r="D18" s="149"/>
      <c r="E18" s="149"/>
      <c r="F18" s="149"/>
      <c r="G18" s="150"/>
      <c r="H18" s="151"/>
      <c r="I18" s="148"/>
      <c r="J18" s="148"/>
      <c r="K18" s="152"/>
      <c r="L18" s="150" t="str">
        <f>IF(K18="","",LOOKUP(K18,{1,2.1,2.2,2.3,3,4.1,4.2,4.3,5.1,5.2,6.1,7,8,9},{"Explosives","Flammable Gas"," Non-Flammable Non-Toxic Gas","Toxic Gas","Flammable Liquid","Flammable Solid","Spontaneously Combustible","Dangerous When Wet","Oxidizing Agent","Organic Peroxide","Toxic","Radioactive","Corrosive","Miscellaneous Dangerous Goods"}))</f>
        <v/>
      </c>
      <c r="M18" s="148"/>
      <c r="N18" s="148"/>
      <c r="O18" s="148"/>
      <c r="P18" s="148"/>
      <c r="Q18" s="150" t="str">
        <f>IF(OR($O18="",$P18=""),"",INDEX('Hide Me'!$AE$4:$AI$8,MATCH($P18,'Hide Me'!$AD$4:$AD$8,0),MATCH($O18,'Hide Me'!$AE$3:$AI$3,0)))</f>
        <v/>
      </c>
      <c r="R18" s="150" t="str">
        <f>IF($Q18="","",VLOOKUP($Q18,'Hide Me'!$AD$11:$AE$14,2,FALSE))</f>
        <v/>
      </c>
      <c r="S18" s="149"/>
    </row>
    <row r="19" spans="1:19" s="19" customFormat="1" x14ac:dyDescent="0.25">
      <c r="A19" s="147"/>
      <c r="B19" s="147"/>
      <c r="C19" s="148"/>
      <c r="D19" s="149"/>
      <c r="E19" s="149"/>
      <c r="F19" s="149"/>
      <c r="G19" s="150"/>
      <c r="H19" s="151"/>
      <c r="I19" s="148"/>
      <c r="J19" s="148"/>
      <c r="K19" s="152"/>
      <c r="L19" s="150" t="str">
        <f>IF(K19="","",LOOKUP(K19,{1,2.1,2.2,2.3,3,4.1,4.2,4.3,5.1,5.2,6.1,7,8,9},{"Explosives","Flammable Gas"," Non-Flammable Non-Toxic Gas","Toxic Gas","Flammable Liquid","Flammable Solid","Spontaneously Combustible","Dangerous When Wet","Oxidizing Agent","Organic Peroxide","Toxic","Radioactive","Corrosive","Miscellaneous Dangerous Goods"}))</f>
        <v/>
      </c>
      <c r="M19" s="148"/>
      <c r="N19" s="148"/>
      <c r="O19" s="148"/>
      <c r="P19" s="148"/>
      <c r="Q19" s="150" t="str">
        <f>IF(OR($O19="",$P19=""),"",INDEX('Hide Me'!$AE$4:$AI$8,MATCH($P19,'Hide Me'!$AD$4:$AD$8,0),MATCH($O19,'Hide Me'!$AE$3:$AI$3,0)))</f>
        <v/>
      </c>
      <c r="R19" s="150" t="str">
        <f>IF($Q19="","",VLOOKUP($Q19,'Hide Me'!$AD$11:$AE$14,2,FALSE))</f>
        <v/>
      </c>
      <c r="S19" s="149"/>
    </row>
    <row r="20" spans="1:19" s="19" customFormat="1" x14ac:dyDescent="0.25">
      <c r="A20" s="147"/>
      <c r="B20" s="147"/>
      <c r="C20" s="148"/>
      <c r="D20" s="149"/>
      <c r="E20" s="149"/>
      <c r="F20" s="149"/>
      <c r="G20" s="150"/>
      <c r="H20" s="151"/>
      <c r="I20" s="148"/>
      <c r="J20" s="148"/>
      <c r="K20" s="152"/>
      <c r="L20" s="150" t="str">
        <f>IF(K20="","",LOOKUP(K20,{1,2.1,2.2,2.3,3,4.1,4.2,4.3,5.1,5.2,6.1,7,8,9},{"Explosives","Flammable Gas"," Non-Flammable Non-Toxic Gas","Toxic Gas","Flammable Liquid","Flammable Solid","Spontaneously Combustible","Dangerous When Wet","Oxidizing Agent","Organic Peroxide","Toxic","Radioactive","Corrosive","Miscellaneous Dangerous Goods"}))</f>
        <v/>
      </c>
      <c r="M20" s="148"/>
      <c r="N20" s="148"/>
      <c r="O20" s="148"/>
      <c r="P20" s="148"/>
      <c r="Q20" s="150" t="str">
        <f>IF(OR($O20="",$P20=""),"",INDEX('Hide Me'!$AE$4:$AI$8,MATCH($P20,'Hide Me'!$AD$4:$AD$8,0),MATCH($O20,'Hide Me'!$AE$3:$AI$3,0)))</f>
        <v/>
      </c>
      <c r="R20" s="150" t="str">
        <f>IF($Q20="","",VLOOKUP($Q20,'Hide Me'!$AD$11:$AE$14,2,FALSE))</f>
        <v/>
      </c>
      <c r="S20" s="149"/>
    </row>
    <row r="21" spans="1:19" s="19" customFormat="1" x14ac:dyDescent="0.25">
      <c r="A21" s="147"/>
      <c r="B21" s="147"/>
      <c r="C21" s="148"/>
      <c r="D21" s="149"/>
      <c r="E21" s="149"/>
      <c r="F21" s="149"/>
      <c r="G21" s="150"/>
      <c r="H21" s="151"/>
      <c r="I21" s="148"/>
      <c r="J21" s="148"/>
      <c r="K21" s="152"/>
      <c r="L21" s="150" t="str">
        <f>IF(K21="","",LOOKUP(K21,{1,2.1,2.2,2.3,3,4.1,4.2,4.3,5.1,5.2,6.1,7,8,9},{"Explosives","Flammable Gas"," Non-Flammable Non-Toxic Gas","Toxic Gas","Flammable Liquid","Flammable Solid","Spontaneously Combustible","Dangerous When Wet","Oxidizing Agent","Organic Peroxide","Toxic","Radioactive","Corrosive","Miscellaneous Dangerous Goods"}))</f>
        <v/>
      </c>
      <c r="M21" s="148"/>
      <c r="N21" s="148"/>
      <c r="O21" s="148"/>
      <c r="P21" s="148"/>
      <c r="Q21" s="150" t="str">
        <f>IF(OR($O21="",$P21=""),"",INDEX('Hide Me'!$AE$4:$AI$8,MATCH($P21,'Hide Me'!$AD$4:$AD$8,0),MATCH($O21,'Hide Me'!$AE$3:$AI$3,0)))</f>
        <v/>
      </c>
      <c r="R21" s="150" t="str">
        <f>IF($Q21="","",VLOOKUP($Q21,'Hide Me'!$AD$11:$AE$14,2,FALSE))</f>
        <v/>
      </c>
      <c r="S21" s="149"/>
    </row>
    <row r="22" spans="1:19" s="19" customFormat="1" x14ac:dyDescent="0.25">
      <c r="A22" s="147"/>
      <c r="B22" s="147"/>
      <c r="C22" s="148"/>
      <c r="D22" s="149"/>
      <c r="E22" s="149"/>
      <c r="F22" s="149"/>
      <c r="G22" s="150"/>
      <c r="H22" s="151"/>
      <c r="I22" s="148"/>
      <c r="J22" s="148"/>
      <c r="K22" s="152"/>
      <c r="L22" s="150" t="str">
        <f>IF(K22="","",LOOKUP(K22,{1,2.1,2.2,2.3,3,4.1,4.2,4.3,5.1,5.2,6.1,7,8,9},{"Explosives","Flammable Gas"," Non-Flammable Non-Toxic Gas","Toxic Gas","Flammable Liquid","Flammable Solid","Spontaneously Combustible","Dangerous When Wet","Oxidizing Agent","Organic Peroxide","Toxic","Radioactive","Corrosive","Miscellaneous Dangerous Goods"}))</f>
        <v/>
      </c>
      <c r="M22" s="148"/>
      <c r="N22" s="148"/>
      <c r="O22" s="148"/>
      <c r="P22" s="148"/>
      <c r="Q22" s="150" t="str">
        <f>IF(OR($O22="",$P22=""),"",INDEX('Hide Me'!$AE$4:$AI$8,MATCH($P22,'Hide Me'!$AD$4:$AD$8,0),MATCH($O22,'Hide Me'!$AE$3:$AI$3,0)))</f>
        <v/>
      </c>
      <c r="R22" s="150" t="str">
        <f>IF($Q22="","",VLOOKUP($Q22,'Hide Me'!$AD$11:$AE$14,2,FALSE))</f>
        <v/>
      </c>
      <c r="S22" s="149"/>
    </row>
    <row r="23" spans="1:19" s="19" customFormat="1" x14ac:dyDescent="0.25">
      <c r="A23" s="147"/>
      <c r="B23" s="147"/>
      <c r="C23" s="148"/>
      <c r="D23" s="149"/>
      <c r="E23" s="149"/>
      <c r="F23" s="149"/>
      <c r="G23" s="150"/>
      <c r="H23" s="151"/>
      <c r="I23" s="148"/>
      <c r="J23" s="148"/>
      <c r="K23" s="152"/>
      <c r="L23" s="150" t="str">
        <f>IF(K23="","",LOOKUP(K23,{1,2.1,2.2,2.3,3,4.1,4.2,4.3,5.1,5.2,6.1,7,8,9},{"Explosives","Flammable Gas"," Non-Flammable Non-Toxic Gas","Toxic Gas","Flammable Liquid","Flammable Solid","Spontaneously Combustible","Dangerous When Wet","Oxidizing Agent","Organic Peroxide","Toxic","Radioactive","Corrosive","Miscellaneous Dangerous Goods"}))</f>
        <v/>
      </c>
      <c r="M23" s="148"/>
      <c r="N23" s="148"/>
      <c r="O23" s="148"/>
      <c r="P23" s="148"/>
      <c r="Q23" s="150" t="str">
        <f>IF(OR($O23="",$P23=""),"",INDEX('Hide Me'!$AE$4:$AI$8,MATCH($P23,'Hide Me'!$AD$4:$AD$8,0),MATCH($O23,'Hide Me'!$AE$3:$AI$3,0)))</f>
        <v/>
      </c>
      <c r="R23" s="150" t="str">
        <f>IF($Q23="","",VLOOKUP($Q23,'Hide Me'!$AD$11:$AE$14,2,FALSE))</f>
        <v/>
      </c>
      <c r="S23" s="149"/>
    </row>
    <row r="24" spans="1:19" s="19" customFormat="1" x14ac:dyDescent="0.25">
      <c r="A24" s="147"/>
      <c r="B24" s="147"/>
      <c r="C24" s="148"/>
      <c r="D24" s="149"/>
      <c r="E24" s="149"/>
      <c r="F24" s="149"/>
      <c r="G24" s="150"/>
      <c r="H24" s="151"/>
      <c r="I24" s="148"/>
      <c r="J24" s="148"/>
      <c r="K24" s="152"/>
      <c r="L24" s="150" t="str">
        <f>IF(K24="","",LOOKUP(K24,{1,2.1,2.2,2.3,3,4.1,4.2,4.3,5.1,5.2,6.1,7,8,9},{"Explosives","Flammable Gas"," Non-Flammable Non-Toxic Gas","Toxic Gas","Flammable Liquid","Flammable Solid","Spontaneously Combustible","Dangerous When Wet","Oxidizing Agent","Organic Peroxide","Toxic","Radioactive","Corrosive","Miscellaneous Dangerous Goods"}))</f>
        <v/>
      </c>
      <c r="M24" s="148"/>
      <c r="N24" s="148"/>
      <c r="O24" s="148"/>
      <c r="P24" s="148"/>
      <c r="Q24" s="150" t="str">
        <f>IF(OR($O24="",$P24=""),"",INDEX('Hide Me'!$AE$4:$AI$8,MATCH($P24,'Hide Me'!$AD$4:$AD$8,0),MATCH($O24,'Hide Me'!$AE$3:$AI$3,0)))</f>
        <v/>
      </c>
      <c r="R24" s="150" t="str">
        <f>IF($Q24="","",VLOOKUP($Q24,'Hide Me'!$AD$11:$AE$14,2,FALSE))</f>
        <v/>
      </c>
      <c r="S24" s="149"/>
    </row>
    <row r="25" spans="1:19" s="19" customFormat="1" x14ac:dyDescent="0.25">
      <c r="A25" s="147"/>
      <c r="B25" s="147"/>
      <c r="C25" s="148"/>
      <c r="D25" s="149"/>
      <c r="E25" s="149"/>
      <c r="F25" s="149"/>
      <c r="G25" s="150"/>
      <c r="H25" s="151"/>
      <c r="I25" s="148"/>
      <c r="J25" s="148"/>
      <c r="K25" s="152"/>
      <c r="L25" s="150" t="str">
        <f>IF(K25="","",LOOKUP(K25,{1,2.1,2.2,2.3,3,4.1,4.2,4.3,5.1,5.2,6.1,7,8,9},{"Explosives","Flammable Gas"," Non-Flammable Non-Toxic Gas","Toxic Gas","Flammable Liquid","Flammable Solid","Spontaneously Combustible","Dangerous When Wet","Oxidizing Agent","Organic Peroxide","Toxic","Radioactive","Corrosive","Miscellaneous Dangerous Goods"}))</f>
        <v/>
      </c>
      <c r="M25" s="148"/>
      <c r="N25" s="148"/>
      <c r="O25" s="148"/>
      <c r="P25" s="148"/>
      <c r="Q25" s="150" t="str">
        <f>IF(OR($O25="",$P25=""),"",INDEX('Hide Me'!$AE$4:$AI$8,MATCH($P25,'Hide Me'!$AD$4:$AD$8,0),MATCH($O25,'Hide Me'!$AE$3:$AI$3,0)))</f>
        <v/>
      </c>
      <c r="R25" s="150" t="str">
        <f>IF($Q25="","",VLOOKUP($Q25,'Hide Me'!$AD$11:$AE$14,2,FALSE))</f>
        <v/>
      </c>
      <c r="S25" s="149"/>
    </row>
    <row r="26" spans="1:19" s="19" customFormat="1" x14ac:dyDescent="0.25">
      <c r="A26" s="147"/>
      <c r="B26" s="147"/>
      <c r="C26" s="148"/>
      <c r="D26" s="149"/>
      <c r="E26" s="149"/>
      <c r="F26" s="149"/>
      <c r="G26" s="150"/>
      <c r="H26" s="151"/>
      <c r="I26" s="148"/>
      <c r="J26" s="148"/>
      <c r="K26" s="152"/>
      <c r="L26" s="150" t="str">
        <f>IF(K26="","",LOOKUP(K26,{1,2.1,2.2,2.3,3,4.1,4.2,4.3,5.1,5.2,6.1,7,8,9},{"Explosives","Flammable Gas"," Non-Flammable Non-Toxic Gas","Toxic Gas","Flammable Liquid","Flammable Solid","Spontaneously Combustible","Dangerous When Wet","Oxidizing Agent","Organic Peroxide","Toxic","Radioactive","Corrosive","Miscellaneous Dangerous Goods"}))</f>
        <v/>
      </c>
      <c r="M26" s="148"/>
      <c r="N26" s="148"/>
      <c r="O26" s="148"/>
      <c r="P26" s="148"/>
      <c r="Q26" s="150" t="str">
        <f>IF(OR($O26="",$P26=""),"",INDEX('Hide Me'!$AE$4:$AI$8,MATCH($P26,'Hide Me'!$AD$4:$AD$8,0),MATCH($O26,'Hide Me'!$AE$3:$AI$3,0)))</f>
        <v/>
      </c>
      <c r="R26" s="150" t="str">
        <f>IF($Q26="","",VLOOKUP($Q26,'Hide Me'!$AD$11:$AE$14,2,FALSE))</f>
        <v/>
      </c>
      <c r="S26" s="149"/>
    </row>
    <row r="27" spans="1:19" s="19" customFormat="1" x14ac:dyDescent="0.25">
      <c r="A27" s="147"/>
      <c r="B27" s="147"/>
      <c r="C27" s="148"/>
      <c r="D27" s="149"/>
      <c r="E27" s="149"/>
      <c r="F27" s="149"/>
      <c r="G27" s="150"/>
      <c r="H27" s="151"/>
      <c r="I27" s="148"/>
      <c r="J27" s="148"/>
      <c r="K27" s="152"/>
      <c r="L27" s="150" t="str">
        <f>IF(K27="","",LOOKUP(K27,{1,2.1,2.2,2.3,3,4.1,4.2,4.3,5.1,5.2,6.1,7,8,9},{"Explosives","Flammable Gas"," Non-Flammable Non-Toxic Gas","Toxic Gas","Flammable Liquid","Flammable Solid","Spontaneously Combustible","Dangerous When Wet","Oxidizing Agent","Organic Peroxide","Toxic","Radioactive","Corrosive","Miscellaneous Dangerous Goods"}))</f>
        <v/>
      </c>
      <c r="M27" s="148"/>
      <c r="N27" s="148"/>
      <c r="O27" s="148"/>
      <c r="P27" s="148"/>
      <c r="Q27" s="150" t="str">
        <f>IF(OR($O27="",$P27=""),"",INDEX('Hide Me'!$AE$4:$AI$8,MATCH($P27,'Hide Me'!$AD$4:$AD$8,0),MATCH($O27,'Hide Me'!$AE$3:$AI$3,0)))</f>
        <v/>
      </c>
      <c r="R27" s="150" t="str">
        <f>IF($Q27="","",VLOOKUP($Q27,'Hide Me'!$AD$11:$AE$14,2,FALSE))</f>
        <v/>
      </c>
      <c r="S27" s="149"/>
    </row>
    <row r="28" spans="1:19" s="19" customFormat="1" x14ac:dyDescent="0.25">
      <c r="A28" s="147"/>
      <c r="B28" s="147"/>
      <c r="C28" s="148"/>
      <c r="D28" s="149"/>
      <c r="E28" s="149"/>
      <c r="F28" s="149"/>
      <c r="G28" s="150"/>
      <c r="H28" s="151"/>
      <c r="I28" s="148"/>
      <c r="J28" s="148"/>
      <c r="K28" s="152"/>
      <c r="L28" s="150" t="str">
        <f>IF(K28="","",LOOKUP(K28,{1,2.1,2.2,2.3,3,4.1,4.2,4.3,5.1,5.2,6.1,7,8,9},{"Explosives","Flammable Gas"," Non-Flammable Non-Toxic Gas","Toxic Gas","Flammable Liquid","Flammable Solid","Spontaneously Combustible","Dangerous When Wet","Oxidizing Agent","Organic Peroxide","Toxic","Radioactive","Corrosive","Miscellaneous Dangerous Goods"}))</f>
        <v/>
      </c>
      <c r="M28" s="148"/>
      <c r="N28" s="148"/>
      <c r="O28" s="148"/>
      <c r="P28" s="148"/>
      <c r="Q28" s="150" t="str">
        <f>IF(OR($O28="",$P28=""),"",INDEX('Hide Me'!$AE$4:$AI$8,MATCH($P28,'Hide Me'!$AD$4:$AD$8,0),MATCH($O28,'Hide Me'!$AE$3:$AI$3,0)))</f>
        <v/>
      </c>
      <c r="R28" s="150" t="str">
        <f>IF($Q28="","",VLOOKUP($Q28,'Hide Me'!$AD$11:$AE$14,2,FALSE))</f>
        <v/>
      </c>
      <c r="S28" s="149"/>
    </row>
    <row r="29" spans="1:19" s="19" customFormat="1" x14ac:dyDescent="0.25">
      <c r="A29" s="147"/>
      <c r="B29" s="147"/>
      <c r="C29" s="148"/>
      <c r="D29" s="149"/>
      <c r="E29" s="149"/>
      <c r="F29" s="149"/>
      <c r="G29" s="150"/>
      <c r="H29" s="151"/>
      <c r="I29" s="148"/>
      <c r="J29" s="148"/>
      <c r="K29" s="152"/>
      <c r="L29" s="150" t="str">
        <f>IF(K29="","",LOOKUP(K29,{1,2.1,2.2,2.3,3,4.1,4.2,4.3,5.1,5.2,6.1,7,8,9},{"Explosives","Flammable Gas"," Non-Flammable Non-Toxic Gas","Toxic Gas","Flammable Liquid","Flammable Solid","Spontaneously Combustible","Dangerous When Wet","Oxidizing Agent","Organic Peroxide","Toxic","Radioactive","Corrosive","Miscellaneous Dangerous Goods"}))</f>
        <v/>
      </c>
      <c r="M29" s="148"/>
      <c r="N29" s="148"/>
      <c r="O29" s="148"/>
      <c r="P29" s="148"/>
      <c r="Q29" s="150" t="str">
        <f>IF(OR($O29="",$P29=""),"",INDEX('Hide Me'!$AE$4:$AI$8,MATCH($P29,'Hide Me'!$AD$4:$AD$8,0),MATCH($O29,'Hide Me'!$AE$3:$AI$3,0)))</f>
        <v/>
      </c>
      <c r="R29" s="150" t="str">
        <f>IF($Q29="","",VLOOKUP($Q29,'Hide Me'!$AD$11:$AE$14,2,FALSE))</f>
        <v/>
      </c>
      <c r="S29" s="149"/>
    </row>
    <row r="30" spans="1:19" s="19" customFormat="1" x14ac:dyDescent="0.25">
      <c r="A30" s="147"/>
      <c r="B30" s="147"/>
      <c r="C30" s="148"/>
      <c r="D30" s="149"/>
      <c r="E30" s="149"/>
      <c r="F30" s="149"/>
      <c r="G30" s="150"/>
      <c r="H30" s="151"/>
      <c r="I30" s="148"/>
      <c r="J30" s="148"/>
      <c r="K30" s="152"/>
      <c r="L30" s="150" t="str">
        <f>IF(K30="","",LOOKUP(K30,{1,2.1,2.2,2.3,3,4.1,4.2,4.3,5.1,5.2,6.1,7,8,9},{"Explosives","Flammable Gas"," Non-Flammable Non-Toxic Gas","Toxic Gas","Flammable Liquid","Flammable Solid","Spontaneously Combustible","Dangerous When Wet","Oxidizing Agent","Organic Peroxide","Toxic","Radioactive","Corrosive","Miscellaneous Dangerous Goods"}))</f>
        <v/>
      </c>
      <c r="M30" s="148"/>
      <c r="N30" s="148"/>
      <c r="O30" s="148"/>
      <c r="P30" s="148"/>
      <c r="Q30" s="150" t="str">
        <f>IF(OR($O30="",$P30=""),"",INDEX('Hide Me'!$AE$4:$AI$8,MATCH($P30,'Hide Me'!$AD$4:$AD$8,0),MATCH($O30,'Hide Me'!$AE$3:$AI$3,0)))</f>
        <v/>
      </c>
      <c r="R30" s="150" t="str">
        <f>IF($Q30="","",VLOOKUP($Q30,'Hide Me'!$AD$11:$AE$14,2,FALSE))</f>
        <v/>
      </c>
      <c r="S30" s="149"/>
    </row>
    <row r="31" spans="1:19" s="19" customFormat="1" x14ac:dyDescent="0.25">
      <c r="A31" s="147"/>
      <c r="B31" s="147"/>
      <c r="C31" s="148"/>
      <c r="D31" s="149"/>
      <c r="E31" s="149"/>
      <c r="F31" s="149"/>
      <c r="G31" s="150"/>
      <c r="H31" s="151"/>
      <c r="I31" s="148"/>
      <c r="J31" s="148"/>
      <c r="K31" s="152"/>
      <c r="L31" s="150" t="str">
        <f>IF(K31="","",LOOKUP(K31,{1,2.1,2.2,2.3,3,4.1,4.2,4.3,5.1,5.2,6.1,7,8,9},{"Explosives","Flammable Gas"," Non-Flammable Non-Toxic Gas","Toxic Gas","Flammable Liquid","Flammable Solid","Spontaneously Combustible","Dangerous When Wet","Oxidizing Agent","Organic Peroxide","Toxic","Radioactive","Corrosive","Miscellaneous Dangerous Goods"}))</f>
        <v/>
      </c>
      <c r="M31" s="148"/>
      <c r="N31" s="148"/>
      <c r="O31" s="148"/>
      <c r="P31" s="148"/>
      <c r="Q31" s="150" t="str">
        <f>IF(OR($O31="",$P31=""),"",INDEX('Hide Me'!$AE$4:$AI$8,MATCH($P31,'Hide Me'!$AD$4:$AD$8,0),MATCH($O31,'Hide Me'!$AE$3:$AI$3,0)))</f>
        <v/>
      </c>
      <c r="R31" s="150" t="str">
        <f>IF($Q31="","",VLOOKUP($Q31,'Hide Me'!$AD$11:$AE$14,2,FALSE))</f>
        <v/>
      </c>
      <c r="S31" s="149"/>
    </row>
    <row r="32" spans="1:19" s="19" customFormat="1" x14ac:dyDescent="0.25">
      <c r="A32" s="147"/>
      <c r="B32" s="147"/>
      <c r="C32" s="148"/>
      <c r="D32" s="149"/>
      <c r="E32" s="149"/>
      <c r="F32" s="149"/>
      <c r="G32" s="150"/>
      <c r="H32" s="151"/>
      <c r="I32" s="148"/>
      <c r="J32" s="148"/>
      <c r="K32" s="152"/>
      <c r="L32" s="150" t="str">
        <f>IF(K32="","",LOOKUP(K32,{1,2.1,2.2,2.3,3,4.1,4.2,4.3,5.1,5.2,6.1,7,8,9},{"Explosives","Flammable Gas"," Non-Flammable Non-Toxic Gas","Toxic Gas","Flammable Liquid","Flammable Solid","Spontaneously Combustible","Dangerous When Wet","Oxidizing Agent","Organic Peroxide","Toxic","Radioactive","Corrosive","Miscellaneous Dangerous Goods"}))</f>
        <v/>
      </c>
      <c r="M32" s="148"/>
      <c r="N32" s="148"/>
      <c r="O32" s="148"/>
      <c r="P32" s="148"/>
      <c r="Q32" s="150" t="str">
        <f>IF(OR($O32="",$P32=""),"",INDEX('Hide Me'!$AE$4:$AI$8,MATCH($P32,'Hide Me'!$AD$4:$AD$8,0),MATCH($O32,'Hide Me'!$AE$3:$AI$3,0)))</f>
        <v/>
      </c>
      <c r="R32" s="150" t="str">
        <f>IF($Q32="","",VLOOKUP($Q32,'Hide Me'!$AD$11:$AE$14,2,FALSE))</f>
        <v/>
      </c>
      <c r="S32" s="149"/>
    </row>
    <row r="33" spans="1:19" s="19" customFormat="1" x14ac:dyDescent="0.25">
      <c r="A33" s="147"/>
      <c r="B33" s="147"/>
      <c r="C33" s="148"/>
      <c r="D33" s="149"/>
      <c r="E33" s="149"/>
      <c r="F33" s="149"/>
      <c r="G33" s="150"/>
      <c r="H33" s="151"/>
      <c r="I33" s="148"/>
      <c r="J33" s="148"/>
      <c r="K33" s="152"/>
      <c r="L33" s="150" t="str">
        <f>IF(K33="","",LOOKUP(K33,{1,2.1,2.2,2.3,3,4.1,4.2,4.3,5.1,5.2,6.1,7,8,9},{"Explosives","Flammable Gas"," Non-Flammable Non-Toxic Gas","Toxic Gas","Flammable Liquid","Flammable Solid","Spontaneously Combustible","Dangerous When Wet","Oxidizing Agent","Organic Peroxide","Toxic","Radioactive","Corrosive","Miscellaneous Dangerous Goods"}))</f>
        <v/>
      </c>
      <c r="M33" s="148"/>
      <c r="N33" s="148"/>
      <c r="O33" s="148"/>
      <c r="P33" s="148"/>
      <c r="Q33" s="150" t="str">
        <f>IF(OR($O33="",$P33=""),"",INDEX('Hide Me'!$AE$4:$AI$8,MATCH($P33,'Hide Me'!$AD$4:$AD$8,0),MATCH($O33,'Hide Me'!$AE$3:$AI$3,0)))</f>
        <v/>
      </c>
      <c r="R33" s="150" t="str">
        <f>IF($Q33="","",VLOOKUP($Q33,'Hide Me'!$AD$11:$AE$14,2,FALSE))</f>
        <v/>
      </c>
      <c r="S33" s="149"/>
    </row>
    <row r="34" spans="1:19" s="19" customFormat="1" x14ac:dyDescent="0.25">
      <c r="A34" s="147"/>
      <c r="B34" s="147"/>
      <c r="C34" s="148"/>
      <c r="D34" s="149"/>
      <c r="E34" s="149"/>
      <c r="F34" s="149"/>
      <c r="G34" s="150"/>
      <c r="H34" s="151"/>
      <c r="I34" s="148"/>
      <c r="J34" s="148"/>
      <c r="K34" s="152"/>
      <c r="L34" s="150" t="str">
        <f>IF(K34="","",LOOKUP(K34,{1,2.1,2.2,2.3,3,4.1,4.2,4.3,5.1,5.2,6.1,7,8,9},{"Explosives","Flammable Gas"," Non-Flammable Non-Toxic Gas","Toxic Gas","Flammable Liquid","Flammable Solid","Spontaneously Combustible","Dangerous When Wet","Oxidizing Agent","Organic Peroxide","Toxic","Radioactive","Corrosive","Miscellaneous Dangerous Goods"}))</f>
        <v/>
      </c>
      <c r="M34" s="148"/>
      <c r="N34" s="148"/>
      <c r="O34" s="148"/>
      <c r="P34" s="148"/>
      <c r="Q34" s="150" t="str">
        <f>IF(OR($O34="",$P34=""),"",INDEX('Hide Me'!$AE$4:$AI$8,MATCH($P34,'Hide Me'!$AD$4:$AD$8,0),MATCH($O34,'Hide Me'!$AE$3:$AI$3,0)))</f>
        <v/>
      </c>
      <c r="R34" s="150" t="str">
        <f>IF($Q34="","",VLOOKUP($Q34,'Hide Me'!$AD$11:$AE$14,2,FALSE))</f>
        <v/>
      </c>
      <c r="S34" s="149"/>
    </row>
    <row r="35" spans="1:19" s="19" customFormat="1" x14ac:dyDescent="0.25">
      <c r="A35" s="147"/>
      <c r="B35" s="147"/>
      <c r="C35" s="148"/>
      <c r="D35" s="149"/>
      <c r="E35" s="149"/>
      <c r="F35" s="149"/>
      <c r="G35" s="150"/>
      <c r="H35" s="151"/>
      <c r="I35" s="148"/>
      <c r="J35" s="148"/>
      <c r="K35" s="152"/>
      <c r="L35" s="150" t="str">
        <f>IF(K35="","",LOOKUP(K35,{1,2.1,2.2,2.3,3,4.1,4.2,4.3,5.1,5.2,6.1,7,8,9},{"Explosives","Flammable Gas"," Non-Flammable Non-Toxic Gas","Toxic Gas","Flammable Liquid","Flammable Solid","Spontaneously Combustible","Dangerous When Wet","Oxidizing Agent","Organic Peroxide","Toxic","Radioactive","Corrosive","Miscellaneous Dangerous Goods"}))</f>
        <v/>
      </c>
      <c r="M35" s="148"/>
      <c r="N35" s="148"/>
      <c r="O35" s="148"/>
      <c r="P35" s="148"/>
      <c r="Q35" s="150" t="str">
        <f>IF(OR($O35="",$P35=""),"",INDEX('Hide Me'!$AE$4:$AI$8,MATCH($P35,'Hide Me'!$AD$4:$AD$8,0),MATCH($O35,'Hide Me'!$AE$3:$AI$3,0)))</f>
        <v/>
      </c>
      <c r="R35" s="150" t="str">
        <f>IF($Q35="","",VLOOKUP($Q35,'Hide Me'!$AD$11:$AE$14,2,FALSE))</f>
        <v/>
      </c>
      <c r="S35" s="149"/>
    </row>
    <row r="36" spans="1:19" s="19" customFormat="1" x14ac:dyDescent="0.25">
      <c r="A36" s="147"/>
      <c r="B36" s="147"/>
      <c r="C36" s="148"/>
      <c r="D36" s="149"/>
      <c r="E36" s="149"/>
      <c r="F36" s="149"/>
      <c r="G36" s="150"/>
      <c r="H36" s="151"/>
      <c r="I36" s="148"/>
      <c r="J36" s="148"/>
      <c r="K36" s="152"/>
      <c r="L36" s="150" t="str">
        <f>IF(K36="","",LOOKUP(K36,{1,2.1,2.2,2.3,3,4.1,4.2,4.3,5.1,5.2,6.1,7,8,9},{"Explosives","Flammable Gas"," Non-Flammable Non-Toxic Gas","Toxic Gas","Flammable Liquid","Flammable Solid","Spontaneously Combustible","Dangerous When Wet","Oxidizing Agent","Organic Peroxide","Toxic","Radioactive","Corrosive","Miscellaneous Dangerous Goods"}))</f>
        <v/>
      </c>
      <c r="M36" s="148"/>
      <c r="N36" s="148"/>
      <c r="O36" s="148"/>
      <c r="P36" s="148"/>
      <c r="Q36" s="150" t="str">
        <f>IF(OR($O36="",$P36=""),"",INDEX('Hide Me'!$AE$4:$AI$8,MATCH($P36,'Hide Me'!$AD$4:$AD$8,0),MATCH($O36,'Hide Me'!$AE$3:$AI$3,0)))</f>
        <v/>
      </c>
      <c r="R36" s="150" t="str">
        <f>IF($Q36="","",VLOOKUP($Q36,'Hide Me'!$AD$11:$AE$14,2,FALSE))</f>
        <v/>
      </c>
      <c r="S36" s="149"/>
    </row>
    <row r="37" spans="1:19" s="19" customFormat="1" x14ac:dyDescent="0.25">
      <c r="A37" s="147"/>
      <c r="B37" s="147"/>
      <c r="C37" s="148"/>
      <c r="D37" s="149"/>
      <c r="E37" s="149"/>
      <c r="F37" s="149"/>
      <c r="G37" s="150"/>
      <c r="H37" s="151"/>
      <c r="I37" s="148"/>
      <c r="J37" s="148"/>
      <c r="K37" s="152"/>
      <c r="L37" s="150" t="str">
        <f>IF(K37="","",LOOKUP(K37,{1,2.1,2.2,2.3,3,4.1,4.2,4.3,5.1,5.2,6.1,7,8,9},{"Explosives","Flammable Gas"," Non-Flammable Non-Toxic Gas","Toxic Gas","Flammable Liquid","Flammable Solid","Spontaneously Combustible","Dangerous When Wet","Oxidizing Agent","Organic Peroxide","Toxic","Radioactive","Corrosive","Miscellaneous Dangerous Goods"}))</f>
        <v/>
      </c>
      <c r="M37" s="148"/>
      <c r="N37" s="148"/>
      <c r="O37" s="148"/>
      <c r="P37" s="148"/>
      <c r="Q37" s="150" t="str">
        <f>IF(OR($O37="",$P37=""),"",INDEX('Hide Me'!$AE$4:$AI$8,MATCH($P37,'Hide Me'!$AD$4:$AD$8,0),MATCH($O37,'Hide Me'!$AE$3:$AI$3,0)))</f>
        <v/>
      </c>
      <c r="R37" s="150" t="str">
        <f>IF($Q37="","",VLOOKUP($Q37,'Hide Me'!$AD$11:$AE$14,2,FALSE))</f>
        <v/>
      </c>
      <c r="S37" s="149"/>
    </row>
    <row r="38" spans="1:19" s="19" customFormat="1" x14ac:dyDescent="0.25">
      <c r="A38" s="147"/>
      <c r="B38" s="147"/>
      <c r="C38" s="148"/>
      <c r="D38" s="149"/>
      <c r="E38" s="149"/>
      <c r="F38" s="149"/>
      <c r="G38" s="150"/>
      <c r="H38" s="151"/>
      <c r="I38" s="148"/>
      <c r="J38" s="148"/>
      <c r="K38" s="152"/>
      <c r="L38" s="150" t="str">
        <f>IF(K38="","",LOOKUP(K38,{1,2.1,2.2,2.3,3,4.1,4.2,4.3,5.1,5.2,6.1,7,8,9},{"Explosives","Flammable Gas"," Non-Flammable Non-Toxic Gas","Toxic Gas","Flammable Liquid","Flammable Solid","Spontaneously Combustible","Dangerous When Wet","Oxidizing Agent","Organic Peroxide","Toxic","Radioactive","Corrosive","Miscellaneous Dangerous Goods"}))</f>
        <v/>
      </c>
      <c r="M38" s="148"/>
      <c r="N38" s="148"/>
      <c r="O38" s="148"/>
      <c r="P38" s="148"/>
      <c r="Q38" s="150" t="str">
        <f>IF(OR($O38="",$P38=""),"",INDEX('Hide Me'!$AE$4:$AI$8,MATCH($P38,'Hide Me'!$AD$4:$AD$8,0),MATCH($O38,'Hide Me'!$AE$3:$AI$3,0)))</f>
        <v/>
      </c>
      <c r="R38" s="150" t="str">
        <f>IF($Q38="","",VLOOKUP($Q38,'Hide Me'!$AD$11:$AE$14,2,FALSE))</f>
        <v/>
      </c>
      <c r="S38" s="149"/>
    </row>
    <row r="39" spans="1:19" s="19" customFormat="1" x14ac:dyDescent="0.25">
      <c r="A39" s="147"/>
      <c r="B39" s="147"/>
      <c r="C39" s="148"/>
      <c r="D39" s="149"/>
      <c r="E39" s="149"/>
      <c r="F39" s="149"/>
      <c r="G39" s="150"/>
      <c r="H39" s="151"/>
      <c r="I39" s="148"/>
      <c r="J39" s="148"/>
      <c r="K39" s="152"/>
      <c r="L39" s="150" t="str">
        <f>IF(K39="","",LOOKUP(K39,{1,2.1,2.2,2.3,3,4.1,4.2,4.3,5.1,5.2,6.1,7,8,9},{"Explosives","Flammable Gas"," Non-Flammable Non-Toxic Gas","Toxic Gas","Flammable Liquid","Flammable Solid","Spontaneously Combustible","Dangerous When Wet","Oxidizing Agent","Organic Peroxide","Toxic","Radioactive","Corrosive","Miscellaneous Dangerous Goods"}))</f>
        <v/>
      </c>
      <c r="M39" s="148"/>
      <c r="N39" s="148"/>
      <c r="O39" s="148"/>
      <c r="P39" s="148"/>
      <c r="Q39" s="150" t="str">
        <f>IF(OR($O39="",$P39=""),"",INDEX('Hide Me'!$AE$4:$AI$8,MATCH($P39,'Hide Me'!$AD$4:$AD$8,0),MATCH($O39,'Hide Me'!$AE$3:$AI$3,0)))</f>
        <v/>
      </c>
      <c r="R39" s="150" t="str">
        <f>IF($Q39="","",VLOOKUP($Q39,'Hide Me'!$AD$11:$AE$14,2,FALSE))</f>
        <v/>
      </c>
      <c r="S39" s="149"/>
    </row>
    <row r="40" spans="1:19" s="19" customFormat="1" x14ac:dyDescent="0.25">
      <c r="A40" s="147"/>
      <c r="B40" s="147"/>
      <c r="C40" s="148"/>
      <c r="D40" s="149"/>
      <c r="E40" s="149"/>
      <c r="F40" s="149"/>
      <c r="G40" s="150"/>
      <c r="H40" s="151"/>
      <c r="I40" s="148"/>
      <c r="J40" s="148"/>
      <c r="K40" s="152"/>
      <c r="L40" s="150" t="str">
        <f>IF(K40="","",LOOKUP(K40,{1,2.1,2.2,2.3,3,4.1,4.2,4.3,5.1,5.2,6.1,7,8,9},{"Explosives","Flammable Gas"," Non-Flammable Non-Toxic Gas","Toxic Gas","Flammable Liquid","Flammable Solid","Spontaneously Combustible","Dangerous When Wet","Oxidizing Agent","Organic Peroxide","Toxic","Radioactive","Corrosive","Miscellaneous Dangerous Goods"}))</f>
        <v/>
      </c>
      <c r="M40" s="148"/>
      <c r="N40" s="148"/>
      <c r="O40" s="148"/>
      <c r="P40" s="148"/>
      <c r="Q40" s="150" t="str">
        <f>IF(OR($O40="",$P40=""),"",INDEX('Hide Me'!$AE$4:$AI$8,MATCH($P40,'Hide Me'!$AD$4:$AD$8,0),MATCH($O40,'Hide Me'!$AE$3:$AI$3,0)))</f>
        <v/>
      </c>
      <c r="R40" s="150" t="str">
        <f>IF($Q40="","",VLOOKUP($Q40,'Hide Me'!$AD$11:$AE$14,2,FALSE))</f>
        <v/>
      </c>
      <c r="S40" s="149"/>
    </row>
    <row r="41" spans="1:19" s="19" customFormat="1" x14ac:dyDescent="0.25">
      <c r="A41" s="147"/>
      <c r="B41" s="147"/>
      <c r="C41" s="148"/>
      <c r="D41" s="149"/>
      <c r="E41" s="149"/>
      <c r="F41" s="149"/>
      <c r="G41" s="150"/>
      <c r="H41" s="151"/>
      <c r="I41" s="148"/>
      <c r="J41" s="148"/>
      <c r="K41" s="152"/>
      <c r="L41" s="150" t="str">
        <f>IF(K41="","",LOOKUP(K41,{1,2.1,2.2,2.3,3,4.1,4.2,4.3,5.1,5.2,6.1,7,8,9},{"Explosives","Flammable Gas"," Non-Flammable Non-Toxic Gas","Toxic Gas","Flammable Liquid","Flammable Solid","Spontaneously Combustible","Dangerous When Wet","Oxidizing Agent","Organic Peroxide","Toxic","Radioactive","Corrosive","Miscellaneous Dangerous Goods"}))</f>
        <v/>
      </c>
      <c r="M41" s="148"/>
      <c r="N41" s="148"/>
      <c r="O41" s="148"/>
      <c r="P41" s="148"/>
      <c r="Q41" s="150" t="str">
        <f>IF(OR($O41="",$P41=""),"",INDEX('Hide Me'!$AE$4:$AI$8,MATCH($P41,'Hide Me'!$AD$4:$AD$8,0),MATCH($O41,'Hide Me'!$AE$3:$AI$3,0)))</f>
        <v/>
      </c>
      <c r="R41" s="150" t="str">
        <f>IF($Q41="","",VLOOKUP($Q41,'Hide Me'!$AD$11:$AE$14,2,FALSE))</f>
        <v/>
      </c>
      <c r="S41" s="149"/>
    </row>
    <row r="42" spans="1:19" s="19" customFormat="1" x14ac:dyDescent="0.25">
      <c r="A42" s="147"/>
      <c r="B42" s="147"/>
      <c r="C42" s="148"/>
      <c r="D42" s="149"/>
      <c r="E42" s="149"/>
      <c r="F42" s="149"/>
      <c r="G42" s="150"/>
      <c r="H42" s="151"/>
      <c r="I42" s="148"/>
      <c r="J42" s="148"/>
      <c r="K42" s="152"/>
      <c r="L42" s="150" t="str">
        <f>IF(K42="","",LOOKUP(K42,{1,2.1,2.2,2.3,3,4.1,4.2,4.3,5.1,5.2,6.1,7,8,9},{"Explosives","Flammable Gas"," Non-Flammable Non-Toxic Gas","Toxic Gas","Flammable Liquid","Flammable Solid","Spontaneously Combustible","Dangerous When Wet","Oxidizing Agent","Organic Peroxide","Toxic","Radioactive","Corrosive","Miscellaneous Dangerous Goods"}))</f>
        <v/>
      </c>
      <c r="M42" s="148"/>
      <c r="N42" s="148"/>
      <c r="O42" s="148"/>
      <c r="P42" s="148"/>
      <c r="Q42" s="150" t="str">
        <f>IF(OR($O42="",$P42=""),"",INDEX('Hide Me'!$AE$4:$AI$8,MATCH($P42,'Hide Me'!$AD$4:$AD$8,0),MATCH($O42,'Hide Me'!$AE$3:$AI$3,0)))</f>
        <v/>
      </c>
      <c r="R42" s="150" t="str">
        <f>IF($Q42="","",VLOOKUP($Q42,'Hide Me'!$AD$11:$AE$14,2,FALSE))</f>
        <v/>
      </c>
      <c r="S42" s="149"/>
    </row>
    <row r="43" spans="1:19" s="19" customFormat="1" x14ac:dyDescent="0.25">
      <c r="A43" s="147"/>
      <c r="B43" s="147"/>
      <c r="C43" s="148"/>
      <c r="D43" s="149"/>
      <c r="E43" s="149"/>
      <c r="F43" s="149"/>
      <c r="G43" s="150"/>
      <c r="H43" s="151"/>
      <c r="I43" s="148"/>
      <c r="J43" s="148"/>
      <c r="K43" s="152"/>
      <c r="L43" s="150" t="str">
        <f>IF(K43="","",LOOKUP(K43,{1,2.1,2.2,2.3,3,4.1,4.2,4.3,5.1,5.2,6.1,7,8,9},{"Explosives","Flammable Gas"," Non-Flammable Non-Toxic Gas","Toxic Gas","Flammable Liquid","Flammable Solid","Spontaneously Combustible","Dangerous When Wet","Oxidizing Agent","Organic Peroxide","Toxic","Radioactive","Corrosive","Miscellaneous Dangerous Goods"}))</f>
        <v/>
      </c>
      <c r="M43" s="148"/>
      <c r="N43" s="148"/>
      <c r="O43" s="148"/>
      <c r="P43" s="148"/>
      <c r="Q43" s="150" t="str">
        <f>IF(OR($O43="",$P43=""),"",INDEX('Hide Me'!$AE$4:$AI$8,MATCH($P43,'Hide Me'!$AD$4:$AD$8,0),MATCH($O43,'Hide Me'!$AE$3:$AI$3,0)))</f>
        <v/>
      </c>
      <c r="R43" s="150" t="str">
        <f>IF($Q43="","",VLOOKUP($Q43,'Hide Me'!$AD$11:$AE$14,2,FALSE))</f>
        <v/>
      </c>
      <c r="S43" s="149"/>
    </row>
    <row r="44" spans="1:19" s="19" customFormat="1" x14ac:dyDescent="0.25">
      <c r="A44" s="147"/>
      <c r="B44" s="147"/>
      <c r="C44" s="148"/>
      <c r="D44" s="149"/>
      <c r="E44" s="149"/>
      <c r="F44" s="149"/>
      <c r="G44" s="150"/>
      <c r="H44" s="151"/>
      <c r="I44" s="148"/>
      <c r="J44" s="148"/>
      <c r="K44" s="152"/>
      <c r="L44" s="150" t="str">
        <f>IF(K44="","",LOOKUP(K44,{1,2.1,2.2,2.3,3,4.1,4.2,4.3,5.1,5.2,6.1,7,8,9},{"Explosives","Flammable Gas"," Non-Flammable Non-Toxic Gas","Toxic Gas","Flammable Liquid","Flammable Solid","Spontaneously Combustible","Dangerous When Wet","Oxidizing Agent","Organic Peroxide","Toxic","Radioactive","Corrosive","Miscellaneous Dangerous Goods"}))</f>
        <v/>
      </c>
      <c r="M44" s="148"/>
      <c r="N44" s="148"/>
      <c r="O44" s="148"/>
      <c r="P44" s="148"/>
      <c r="Q44" s="150" t="str">
        <f>IF(OR($O44="",$P44=""),"",INDEX('Hide Me'!$AE$4:$AI$8,MATCH($P44,'Hide Me'!$AD$4:$AD$8,0),MATCH($O44,'Hide Me'!$AE$3:$AI$3,0)))</f>
        <v/>
      </c>
      <c r="R44" s="150" t="str">
        <f>IF($Q44="","",VLOOKUP($Q44,'Hide Me'!$AD$11:$AE$14,2,FALSE))</f>
        <v/>
      </c>
      <c r="S44" s="149"/>
    </row>
    <row r="45" spans="1:19" s="19" customFormat="1" x14ac:dyDescent="0.25">
      <c r="A45" s="147"/>
      <c r="B45" s="147"/>
      <c r="C45" s="148"/>
      <c r="D45" s="149"/>
      <c r="E45" s="149"/>
      <c r="F45" s="149"/>
      <c r="G45" s="150"/>
      <c r="H45" s="151"/>
      <c r="I45" s="148"/>
      <c r="J45" s="148"/>
      <c r="K45" s="152"/>
      <c r="L45" s="150" t="str">
        <f>IF(K45="","",LOOKUP(K45,{1,2.1,2.2,2.3,3,4.1,4.2,4.3,5.1,5.2,6.1,7,8,9},{"Explosives","Flammable Gas"," Non-Flammable Non-Toxic Gas","Toxic Gas","Flammable Liquid","Flammable Solid","Spontaneously Combustible","Dangerous When Wet","Oxidizing Agent","Organic Peroxide","Toxic","Radioactive","Corrosive","Miscellaneous Dangerous Goods"}))</f>
        <v/>
      </c>
      <c r="M45" s="148"/>
      <c r="N45" s="148"/>
      <c r="O45" s="148"/>
      <c r="P45" s="148"/>
      <c r="Q45" s="150" t="str">
        <f>IF(OR($O45="",$P45=""),"",INDEX('Hide Me'!$AE$4:$AI$8,MATCH($P45,'Hide Me'!$AD$4:$AD$8,0),MATCH($O45,'Hide Me'!$AE$3:$AI$3,0)))</f>
        <v/>
      </c>
      <c r="R45" s="150" t="str">
        <f>IF($Q45="","",VLOOKUP($Q45,'Hide Me'!$AD$11:$AE$14,2,FALSE))</f>
        <v/>
      </c>
      <c r="S45" s="149"/>
    </row>
    <row r="46" spans="1:19" s="19" customFormat="1" x14ac:dyDescent="0.25">
      <c r="A46" s="147"/>
      <c r="B46" s="147"/>
      <c r="C46" s="148"/>
      <c r="D46" s="149"/>
      <c r="E46" s="149"/>
      <c r="F46" s="149"/>
      <c r="G46" s="150"/>
      <c r="H46" s="151"/>
      <c r="I46" s="148"/>
      <c r="J46" s="148"/>
      <c r="K46" s="152"/>
      <c r="L46" s="150" t="str">
        <f>IF(K46="","",LOOKUP(K46,{1,2.1,2.2,2.3,3,4.1,4.2,4.3,5.1,5.2,6.1,7,8,9},{"Explosives","Flammable Gas"," Non-Flammable Non-Toxic Gas","Toxic Gas","Flammable Liquid","Flammable Solid","Spontaneously Combustible","Dangerous When Wet","Oxidizing Agent","Organic Peroxide","Toxic","Radioactive","Corrosive","Miscellaneous Dangerous Goods"}))</f>
        <v/>
      </c>
      <c r="M46" s="148"/>
      <c r="N46" s="148"/>
      <c r="O46" s="148"/>
      <c r="P46" s="148"/>
      <c r="Q46" s="150" t="str">
        <f>IF(OR($O46="",$P46=""),"",INDEX('Hide Me'!$AE$4:$AI$8,MATCH($P46,'Hide Me'!$AD$4:$AD$8,0),MATCH($O46,'Hide Me'!$AE$3:$AI$3,0)))</f>
        <v/>
      </c>
      <c r="R46" s="150" t="str">
        <f>IF($Q46="","",VLOOKUP($Q46,'Hide Me'!$AD$11:$AE$14,2,FALSE))</f>
        <v/>
      </c>
      <c r="S46" s="149"/>
    </row>
    <row r="47" spans="1:19" s="19" customFormat="1" x14ac:dyDescent="0.25">
      <c r="A47" s="147"/>
      <c r="B47" s="147"/>
      <c r="C47" s="148"/>
      <c r="D47" s="149"/>
      <c r="E47" s="149"/>
      <c r="F47" s="149"/>
      <c r="G47" s="150"/>
      <c r="H47" s="151"/>
      <c r="I47" s="148"/>
      <c r="J47" s="148"/>
      <c r="K47" s="152"/>
      <c r="L47" s="150" t="str">
        <f>IF(K47="","",LOOKUP(K47,{1,2.1,2.2,2.3,3,4.1,4.2,4.3,5.1,5.2,6.1,7,8,9},{"Explosives","Flammable Gas"," Non-Flammable Non-Toxic Gas","Toxic Gas","Flammable Liquid","Flammable Solid","Spontaneously Combustible","Dangerous When Wet","Oxidizing Agent","Organic Peroxide","Toxic","Radioactive","Corrosive","Miscellaneous Dangerous Goods"}))</f>
        <v/>
      </c>
      <c r="M47" s="148"/>
      <c r="N47" s="148"/>
      <c r="O47" s="148"/>
      <c r="P47" s="148"/>
      <c r="Q47" s="150" t="str">
        <f>IF(OR($O47="",$P47=""),"",INDEX('Hide Me'!$AE$4:$AI$8,MATCH($P47,'Hide Me'!$AD$4:$AD$8,0),MATCH($O47,'Hide Me'!$AE$3:$AI$3,0)))</f>
        <v/>
      </c>
      <c r="R47" s="150" t="str">
        <f>IF($Q47="","",VLOOKUP($Q47,'Hide Me'!$AD$11:$AE$14,2,FALSE))</f>
        <v/>
      </c>
      <c r="S47" s="149"/>
    </row>
    <row r="48" spans="1:19" s="19" customFormat="1" x14ac:dyDescent="0.25">
      <c r="A48" s="147"/>
      <c r="B48" s="147"/>
      <c r="C48" s="148"/>
      <c r="D48" s="149"/>
      <c r="E48" s="149"/>
      <c r="F48" s="149"/>
      <c r="G48" s="150"/>
      <c r="H48" s="151"/>
      <c r="I48" s="148"/>
      <c r="J48" s="148"/>
      <c r="K48" s="152"/>
      <c r="L48" s="150" t="str">
        <f>IF(K48="","",LOOKUP(K48,{1,2.1,2.2,2.3,3,4.1,4.2,4.3,5.1,5.2,6.1,7,8,9},{"Explosives","Flammable Gas"," Non-Flammable Non-Toxic Gas","Toxic Gas","Flammable Liquid","Flammable Solid","Spontaneously Combustible","Dangerous When Wet","Oxidizing Agent","Organic Peroxide","Toxic","Radioactive","Corrosive","Miscellaneous Dangerous Goods"}))</f>
        <v/>
      </c>
      <c r="M48" s="148"/>
      <c r="N48" s="148"/>
      <c r="O48" s="148"/>
      <c r="P48" s="148"/>
      <c r="Q48" s="150" t="str">
        <f>IF(OR($O48="",$P48=""),"",INDEX('Hide Me'!$AE$4:$AI$8,MATCH($P48,'Hide Me'!$AD$4:$AD$8,0),MATCH($O48,'Hide Me'!$AE$3:$AI$3,0)))</f>
        <v/>
      </c>
      <c r="R48" s="150" t="str">
        <f>IF($Q48="","",VLOOKUP($Q48,'Hide Me'!$AD$11:$AE$14,2,FALSE))</f>
        <v/>
      </c>
      <c r="S48" s="149"/>
    </row>
    <row r="49" spans="1:19" s="19" customFormat="1" x14ac:dyDescent="0.25">
      <c r="A49" s="147"/>
      <c r="B49" s="147"/>
      <c r="C49" s="148"/>
      <c r="D49" s="149"/>
      <c r="E49" s="149"/>
      <c r="F49" s="149"/>
      <c r="G49" s="150"/>
      <c r="H49" s="151"/>
      <c r="I49" s="148"/>
      <c r="J49" s="148"/>
      <c r="K49" s="152"/>
      <c r="L49" s="150" t="str">
        <f>IF(K49="","",LOOKUP(K49,{1,2.1,2.2,2.3,3,4.1,4.2,4.3,5.1,5.2,6.1,7,8,9},{"Explosives","Flammable Gas"," Non-Flammable Non-Toxic Gas","Toxic Gas","Flammable Liquid","Flammable Solid","Spontaneously Combustible","Dangerous When Wet","Oxidizing Agent","Organic Peroxide","Toxic","Radioactive","Corrosive","Miscellaneous Dangerous Goods"}))</f>
        <v/>
      </c>
      <c r="M49" s="148"/>
      <c r="N49" s="148"/>
      <c r="O49" s="148"/>
      <c r="P49" s="148"/>
      <c r="Q49" s="150" t="str">
        <f>IF(OR($O49="",$P49=""),"",INDEX('Hide Me'!$AE$4:$AI$8,MATCH($P49,'Hide Me'!$AD$4:$AD$8,0),MATCH($O49,'Hide Me'!$AE$3:$AI$3,0)))</f>
        <v/>
      </c>
      <c r="R49" s="150" t="str">
        <f>IF($Q49="","",VLOOKUP($Q49,'Hide Me'!$AD$11:$AE$14,2,FALSE))</f>
        <v/>
      </c>
      <c r="S49" s="149"/>
    </row>
    <row r="50" spans="1:19" s="19" customFormat="1" x14ac:dyDescent="0.25">
      <c r="A50" s="147"/>
      <c r="B50" s="147"/>
      <c r="C50" s="148"/>
      <c r="D50" s="149"/>
      <c r="E50" s="149"/>
      <c r="F50" s="149"/>
      <c r="G50" s="150"/>
      <c r="H50" s="151"/>
      <c r="I50" s="148"/>
      <c r="J50" s="148"/>
      <c r="K50" s="152"/>
      <c r="L50" s="150" t="str">
        <f>IF(K50="","",LOOKUP(K50,{1,2.1,2.2,2.3,3,4.1,4.2,4.3,5.1,5.2,6.1,7,8,9},{"Explosives","Flammable Gas"," Non-Flammable Non-Toxic Gas","Toxic Gas","Flammable Liquid","Flammable Solid","Spontaneously Combustible","Dangerous When Wet","Oxidizing Agent","Organic Peroxide","Toxic","Radioactive","Corrosive","Miscellaneous Dangerous Goods"}))</f>
        <v/>
      </c>
      <c r="M50" s="148"/>
      <c r="N50" s="148"/>
      <c r="O50" s="148"/>
      <c r="P50" s="148"/>
      <c r="Q50" s="150" t="str">
        <f>IF(OR($O50="",$P50=""),"",INDEX('Hide Me'!$AE$4:$AI$8,MATCH($P50,'Hide Me'!$AD$4:$AD$8,0),MATCH($O50,'Hide Me'!$AE$3:$AI$3,0)))</f>
        <v/>
      </c>
      <c r="R50" s="150" t="str">
        <f>IF($Q50="","",VLOOKUP($Q50,'Hide Me'!$AD$11:$AE$14,2,FALSE))</f>
        <v/>
      </c>
      <c r="S50" s="149"/>
    </row>
    <row r="51" spans="1:19" s="19" customFormat="1" x14ac:dyDescent="0.25">
      <c r="A51" s="147"/>
      <c r="B51" s="147"/>
      <c r="C51" s="148"/>
      <c r="D51" s="149"/>
      <c r="E51" s="149"/>
      <c r="F51" s="149"/>
      <c r="G51" s="150"/>
      <c r="H51" s="151"/>
      <c r="I51" s="148"/>
      <c r="J51" s="148"/>
      <c r="K51" s="152"/>
      <c r="L51" s="150" t="str">
        <f>IF(K51="","",LOOKUP(K51,{1,2.1,2.2,2.3,3,4.1,4.2,4.3,5.1,5.2,6.1,7,8,9},{"Explosives","Flammable Gas"," Non-Flammable Non-Toxic Gas","Toxic Gas","Flammable Liquid","Flammable Solid","Spontaneously Combustible","Dangerous When Wet","Oxidizing Agent","Organic Peroxide","Toxic","Radioactive","Corrosive","Miscellaneous Dangerous Goods"}))</f>
        <v/>
      </c>
      <c r="M51" s="148"/>
      <c r="N51" s="148"/>
      <c r="O51" s="148"/>
      <c r="P51" s="148"/>
      <c r="Q51" s="150" t="str">
        <f>IF(OR($O51="",$P51=""),"",INDEX('Hide Me'!$AE$4:$AI$8,MATCH($P51,'Hide Me'!$AD$4:$AD$8,0),MATCH($O51,'Hide Me'!$AE$3:$AI$3,0)))</f>
        <v/>
      </c>
      <c r="R51" s="150" t="str">
        <f>IF($Q51="","",VLOOKUP($Q51,'Hide Me'!$AD$11:$AE$14,2,FALSE))</f>
        <v/>
      </c>
      <c r="S51" s="149"/>
    </row>
    <row r="52" spans="1:19" s="19" customFormat="1" x14ac:dyDescent="0.25">
      <c r="A52" s="147"/>
      <c r="B52" s="147"/>
      <c r="C52" s="148"/>
      <c r="D52" s="149"/>
      <c r="E52" s="149"/>
      <c r="F52" s="149"/>
      <c r="G52" s="150"/>
      <c r="H52" s="151"/>
      <c r="I52" s="148"/>
      <c r="J52" s="148"/>
      <c r="K52" s="152"/>
      <c r="L52" s="150" t="str">
        <f>IF(K52="","",LOOKUP(K52,{1,2.1,2.2,2.3,3,4.1,4.2,4.3,5.1,5.2,6.1,7,8,9},{"Explosives","Flammable Gas"," Non-Flammable Non-Toxic Gas","Toxic Gas","Flammable Liquid","Flammable Solid","Spontaneously Combustible","Dangerous When Wet","Oxidizing Agent","Organic Peroxide","Toxic","Radioactive","Corrosive","Miscellaneous Dangerous Goods"}))</f>
        <v/>
      </c>
      <c r="M52" s="148"/>
      <c r="N52" s="148"/>
      <c r="O52" s="148"/>
      <c r="P52" s="148"/>
      <c r="Q52" s="150" t="str">
        <f>IF(OR($O52="",$P52=""),"",INDEX('Hide Me'!$AE$4:$AI$8,MATCH($P52,'Hide Me'!$AD$4:$AD$8,0),MATCH($O52,'Hide Me'!$AE$3:$AI$3,0)))</f>
        <v/>
      </c>
      <c r="R52" s="150" t="str">
        <f>IF($Q52="","",VLOOKUP($Q52,'Hide Me'!$AD$11:$AE$14,2,FALSE))</f>
        <v/>
      </c>
      <c r="S52" s="149"/>
    </row>
    <row r="53" spans="1:19" s="19" customFormat="1" x14ac:dyDescent="0.25">
      <c r="A53" s="147"/>
      <c r="B53" s="147"/>
      <c r="C53" s="148"/>
      <c r="D53" s="149"/>
      <c r="E53" s="149"/>
      <c r="F53" s="149"/>
      <c r="G53" s="150"/>
      <c r="H53" s="151"/>
      <c r="I53" s="148"/>
      <c r="J53" s="148"/>
      <c r="K53" s="152"/>
      <c r="L53" s="150" t="str">
        <f>IF(K53="","",LOOKUP(K53,{1,2.1,2.2,2.3,3,4.1,4.2,4.3,5.1,5.2,6.1,7,8,9},{"Explosives","Flammable Gas"," Non-Flammable Non-Toxic Gas","Toxic Gas","Flammable Liquid","Flammable Solid","Spontaneously Combustible","Dangerous When Wet","Oxidizing Agent","Organic Peroxide","Toxic","Radioactive","Corrosive","Miscellaneous Dangerous Goods"}))</f>
        <v/>
      </c>
      <c r="M53" s="148"/>
      <c r="N53" s="148"/>
      <c r="O53" s="148"/>
      <c r="P53" s="148"/>
      <c r="Q53" s="150" t="str">
        <f>IF(OR($O53="",$P53=""),"",INDEX('Hide Me'!$AE$4:$AI$8,MATCH($P53,'Hide Me'!$AD$4:$AD$8,0),MATCH($O53,'Hide Me'!$AE$3:$AI$3,0)))</f>
        <v/>
      </c>
      <c r="R53" s="150" t="str">
        <f>IF($Q53="","",VLOOKUP($Q53,'Hide Me'!$AD$11:$AE$14,2,FALSE))</f>
        <v/>
      </c>
      <c r="S53" s="149"/>
    </row>
    <row r="54" spans="1:19" s="19" customFormat="1" x14ac:dyDescent="0.25">
      <c r="A54" s="147"/>
      <c r="B54" s="147"/>
      <c r="C54" s="148"/>
      <c r="D54" s="149"/>
      <c r="E54" s="149"/>
      <c r="F54" s="149"/>
      <c r="G54" s="150"/>
      <c r="H54" s="151"/>
      <c r="I54" s="148"/>
      <c r="J54" s="148"/>
      <c r="K54" s="152"/>
      <c r="L54" s="150" t="str">
        <f>IF(K54="","",LOOKUP(K54,{1,2.1,2.2,2.3,3,4.1,4.2,4.3,5.1,5.2,6.1,7,8,9},{"Explosives","Flammable Gas"," Non-Flammable Non-Toxic Gas","Toxic Gas","Flammable Liquid","Flammable Solid","Spontaneously Combustible","Dangerous When Wet","Oxidizing Agent","Organic Peroxide","Toxic","Radioactive","Corrosive","Miscellaneous Dangerous Goods"}))</f>
        <v/>
      </c>
      <c r="M54" s="148"/>
      <c r="N54" s="148"/>
      <c r="O54" s="148"/>
      <c r="P54" s="148"/>
      <c r="Q54" s="150" t="str">
        <f>IF(OR($O54="",$P54=""),"",INDEX('Hide Me'!$AE$4:$AI$8,MATCH($P54,'Hide Me'!$AD$4:$AD$8,0),MATCH($O54,'Hide Me'!$AE$3:$AI$3,0)))</f>
        <v/>
      </c>
      <c r="R54" s="150" t="str">
        <f>IF($Q54="","",VLOOKUP($Q54,'Hide Me'!$AD$11:$AE$14,2,FALSE))</f>
        <v/>
      </c>
      <c r="S54" s="149"/>
    </row>
    <row r="55" spans="1:19" s="19" customFormat="1" x14ac:dyDescent="0.25">
      <c r="A55" s="147"/>
      <c r="B55" s="147"/>
      <c r="C55" s="148"/>
      <c r="D55" s="149"/>
      <c r="E55" s="149"/>
      <c r="F55" s="149"/>
      <c r="G55" s="150"/>
      <c r="H55" s="151"/>
      <c r="I55" s="148"/>
      <c r="J55" s="148"/>
      <c r="K55" s="152"/>
      <c r="L55" s="150" t="str">
        <f>IF(K55="","",LOOKUP(K55,{1,2.1,2.2,2.3,3,4.1,4.2,4.3,5.1,5.2,6.1,7,8,9},{"Explosives","Flammable Gas"," Non-Flammable Non-Toxic Gas","Toxic Gas","Flammable Liquid","Flammable Solid","Spontaneously Combustible","Dangerous When Wet","Oxidizing Agent","Organic Peroxide","Toxic","Radioactive","Corrosive","Miscellaneous Dangerous Goods"}))</f>
        <v/>
      </c>
      <c r="M55" s="148"/>
      <c r="N55" s="148"/>
      <c r="O55" s="148"/>
      <c r="P55" s="148"/>
      <c r="Q55" s="150" t="str">
        <f>IF(OR($O55="",$P55=""),"",INDEX('Hide Me'!$AE$4:$AI$8,MATCH($P55,'Hide Me'!$AD$4:$AD$8,0),MATCH($O55,'Hide Me'!$AE$3:$AI$3,0)))</f>
        <v/>
      </c>
      <c r="R55" s="150" t="str">
        <f>IF($Q55="","",VLOOKUP($Q55,'Hide Me'!$AD$11:$AE$14,2,FALSE))</f>
        <v/>
      </c>
      <c r="S55" s="149"/>
    </row>
    <row r="56" spans="1:19" s="19" customFormat="1" x14ac:dyDescent="0.25">
      <c r="A56" s="147"/>
      <c r="B56" s="147"/>
      <c r="C56" s="148"/>
      <c r="D56" s="149"/>
      <c r="E56" s="149"/>
      <c r="F56" s="149"/>
      <c r="G56" s="150"/>
      <c r="H56" s="151"/>
      <c r="I56" s="148"/>
      <c r="J56" s="148"/>
      <c r="K56" s="152"/>
      <c r="L56" s="150" t="str">
        <f>IF(K56="","",LOOKUP(K56,{1,2.1,2.2,2.3,3,4.1,4.2,4.3,5.1,5.2,6.1,7,8,9},{"Explosives","Flammable Gas"," Non-Flammable Non-Toxic Gas","Toxic Gas","Flammable Liquid","Flammable Solid","Spontaneously Combustible","Dangerous When Wet","Oxidizing Agent","Organic Peroxide","Toxic","Radioactive","Corrosive","Miscellaneous Dangerous Goods"}))</f>
        <v/>
      </c>
      <c r="M56" s="148"/>
      <c r="N56" s="148"/>
      <c r="O56" s="148"/>
      <c r="P56" s="148"/>
      <c r="Q56" s="150" t="str">
        <f>IF(OR($O56="",$P56=""),"",INDEX('Hide Me'!$AE$4:$AI$8,MATCH($P56,'Hide Me'!$AD$4:$AD$8,0),MATCH($O56,'Hide Me'!$AE$3:$AI$3,0)))</f>
        <v/>
      </c>
      <c r="R56" s="150" t="str">
        <f>IF($Q56="","",VLOOKUP($Q56,'Hide Me'!$AD$11:$AE$14,2,FALSE))</f>
        <v/>
      </c>
      <c r="S56" s="149"/>
    </row>
    <row r="57" spans="1:19" s="19" customFormat="1" x14ac:dyDescent="0.25">
      <c r="A57" s="147"/>
      <c r="B57" s="147"/>
      <c r="C57" s="148"/>
      <c r="D57" s="149"/>
      <c r="E57" s="149"/>
      <c r="F57" s="149"/>
      <c r="G57" s="150"/>
      <c r="H57" s="151"/>
      <c r="I57" s="148"/>
      <c r="J57" s="148"/>
      <c r="K57" s="152"/>
      <c r="L57" s="150" t="str">
        <f>IF(K57="","",LOOKUP(K57,{1,2.1,2.2,2.3,3,4.1,4.2,4.3,5.1,5.2,6.1,7,8,9},{"Explosives","Flammable Gas"," Non-Flammable Non-Toxic Gas","Toxic Gas","Flammable Liquid","Flammable Solid","Spontaneously Combustible","Dangerous When Wet","Oxidizing Agent","Organic Peroxide","Toxic","Radioactive","Corrosive","Miscellaneous Dangerous Goods"}))</f>
        <v/>
      </c>
      <c r="M57" s="148"/>
      <c r="N57" s="148"/>
      <c r="O57" s="148"/>
      <c r="P57" s="148"/>
      <c r="Q57" s="150" t="str">
        <f>IF(OR($O57="",$P57=""),"",INDEX('Hide Me'!$AE$4:$AI$8,MATCH($P57,'Hide Me'!$AD$4:$AD$8,0),MATCH($O57,'Hide Me'!$AE$3:$AI$3,0)))</f>
        <v/>
      </c>
      <c r="R57" s="150" t="str">
        <f>IF($Q57="","",VLOOKUP($Q57,'Hide Me'!$AD$11:$AE$14,2,FALSE))</f>
        <v/>
      </c>
      <c r="S57" s="149"/>
    </row>
    <row r="58" spans="1:19" s="19" customFormat="1" x14ac:dyDescent="0.25">
      <c r="A58" s="147"/>
      <c r="B58" s="147"/>
      <c r="C58" s="148"/>
      <c r="D58" s="149"/>
      <c r="E58" s="149"/>
      <c r="F58" s="149"/>
      <c r="G58" s="150"/>
      <c r="H58" s="151"/>
      <c r="I58" s="148"/>
      <c r="J58" s="148"/>
      <c r="K58" s="152"/>
      <c r="L58" s="150" t="str">
        <f>IF(K58="","",LOOKUP(K58,{1,2.1,2.2,2.3,3,4.1,4.2,4.3,5.1,5.2,6.1,7,8,9},{"Explosives","Flammable Gas"," Non-Flammable Non-Toxic Gas","Toxic Gas","Flammable Liquid","Flammable Solid","Spontaneously Combustible","Dangerous When Wet","Oxidizing Agent","Organic Peroxide","Toxic","Radioactive","Corrosive","Miscellaneous Dangerous Goods"}))</f>
        <v/>
      </c>
      <c r="M58" s="148"/>
      <c r="N58" s="148"/>
      <c r="O58" s="148"/>
      <c r="P58" s="148"/>
      <c r="Q58" s="150" t="str">
        <f>IF(OR($O58="",$P58=""),"",INDEX('Hide Me'!$AE$4:$AI$8,MATCH($P58,'Hide Me'!$AD$4:$AD$8,0),MATCH($O58,'Hide Me'!$AE$3:$AI$3,0)))</f>
        <v/>
      </c>
      <c r="R58" s="150" t="str">
        <f>IF($Q58="","",VLOOKUP($Q58,'Hide Me'!$AD$11:$AE$14,2,FALSE))</f>
        <v/>
      </c>
      <c r="S58" s="149"/>
    </row>
    <row r="59" spans="1:19" s="19" customFormat="1" x14ac:dyDescent="0.25">
      <c r="A59" s="147"/>
      <c r="B59" s="147"/>
      <c r="C59" s="148"/>
      <c r="D59" s="149"/>
      <c r="E59" s="149"/>
      <c r="F59" s="149"/>
      <c r="G59" s="150"/>
      <c r="H59" s="151"/>
      <c r="I59" s="148"/>
      <c r="J59" s="148"/>
      <c r="K59" s="152"/>
      <c r="L59" s="150" t="str">
        <f>IF(K59="","",LOOKUP(K59,{1,2.1,2.2,2.3,3,4.1,4.2,4.3,5.1,5.2,6.1,7,8,9},{"Explosives","Flammable Gas"," Non-Flammable Non-Toxic Gas","Toxic Gas","Flammable Liquid","Flammable Solid","Spontaneously Combustible","Dangerous When Wet","Oxidizing Agent","Organic Peroxide","Toxic","Radioactive","Corrosive","Miscellaneous Dangerous Goods"}))</f>
        <v/>
      </c>
      <c r="M59" s="148"/>
      <c r="N59" s="148"/>
      <c r="O59" s="148"/>
      <c r="P59" s="148"/>
      <c r="Q59" s="150" t="str">
        <f>IF(OR($O59="",$P59=""),"",INDEX('Hide Me'!$AE$4:$AI$8,MATCH($P59,'Hide Me'!$AD$4:$AD$8,0),MATCH($O59,'Hide Me'!$AE$3:$AI$3,0)))</f>
        <v/>
      </c>
      <c r="R59" s="150" t="str">
        <f>IF($Q59="","",VLOOKUP($Q59,'Hide Me'!$AD$11:$AE$14,2,FALSE))</f>
        <v/>
      </c>
      <c r="S59" s="149"/>
    </row>
    <row r="60" spans="1:19" s="19" customFormat="1" x14ac:dyDescent="0.25">
      <c r="A60" s="147"/>
      <c r="B60" s="147"/>
      <c r="C60" s="148"/>
      <c r="D60" s="149"/>
      <c r="E60" s="149"/>
      <c r="F60" s="149"/>
      <c r="G60" s="150"/>
      <c r="H60" s="151"/>
      <c r="I60" s="148"/>
      <c r="J60" s="148"/>
      <c r="K60" s="152"/>
      <c r="L60" s="150" t="str">
        <f>IF(K60="","",LOOKUP(K60,{1,2.1,2.2,2.3,3,4.1,4.2,4.3,5.1,5.2,6.1,7,8,9},{"Explosives","Flammable Gas"," Non-Flammable Non-Toxic Gas","Toxic Gas","Flammable Liquid","Flammable Solid","Spontaneously Combustible","Dangerous When Wet","Oxidizing Agent","Organic Peroxide","Toxic","Radioactive","Corrosive","Miscellaneous Dangerous Goods"}))</f>
        <v/>
      </c>
      <c r="M60" s="148"/>
      <c r="N60" s="148"/>
      <c r="O60" s="148"/>
      <c r="P60" s="148"/>
      <c r="Q60" s="150" t="str">
        <f>IF(OR($O60="",$P60=""),"",INDEX('Hide Me'!$AE$4:$AI$8,MATCH($P60,'Hide Me'!$AD$4:$AD$8,0),MATCH($O60,'Hide Me'!$AE$3:$AI$3,0)))</f>
        <v/>
      </c>
      <c r="R60" s="150" t="str">
        <f>IF($Q60="","",VLOOKUP($Q60,'Hide Me'!$AD$11:$AE$14,2,FALSE))</f>
        <v/>
      </c>
      <c r="S60" s="149"/>
    </row>
    <row r="61" spans="1:19" s="19" customFormat="1" x14ac:dyDescent="0.25">
      <c r="A61" s="147"/>
      <c r="B61" s="147"/>
      <c r="C61" s="148"/>
      <c r="D61" s="149"/>
      <c r="E61" s="149"/>
      <c r="F61" s="149"/>
      <c r="G61" s="150"/>
      <c r="H61" s="151"/>
      <c r="I61" s="148"/>
      <c r="J61" s="148"/>
      <c r="K61" s="152"/>
      <c r="L61" s="150" t="str">
        <f>IF(K61="","",LOOKUP(K61,{1,2.1,2.2,2.3,3,4.1,4.2,4.3,5.1,5.2,6.1,7,8,9},{"Explosives","Flammable Gas"," Non-Flammable Non-Toxic Gas","Toxic Gas","Flammable Liquid","Flammable Solid","Spontaneously Combustible","Dangerous When Wet","Oxidizing Agent","Organic Peroxide","Toxic","Radioactive","Corrosive","Miscellaneous Dangerous Goods"}))</f>
        <v/>
      </c>
      <c r="M61" s="148"/>
      <c r="N61" s="148"/>
      <c r="O61" s="148"/>
      <c r="P61" s="148"/>
      <c r="Q61" s="150" t="str">
        <f>IF(OR($O61="",$P61=""),"",INDEX('Hide Me'!$AE$4:$AI$8,MATCH($P61,'Hide Me'!$AD$4:$AD$8,0),MATCH($O61,'Hide Me'!$AE$3:$AI$3,0)))</f>
        <v/>
      </c>
      <c r="R61" s="150" t="str">
        <f>IF($Q61="","",VLOOKUP($Q61,'Hide Me'!$AD$11:$AE$14,2,FALSE))</f>
        <v/>
      </c>
      <c r="S61" s="149"/>
    </row>
    <row r="62" spans="1:19" s="19" customFormat="1" x14ac:dyDescent="0.25">
      <c r="A62" s="147"/>
      <c r="B62" s="147"/>
      <c r="C62" s="148"/>
      <c r="D62" s="149"/>
      <c r="E62" s="149"/>
      <c r="F62" s="149"/>
      <c r="G62" s="150"/>
      <c r="H62" s="151"/>
      <c r="I62" s="148"/>
      <c r="J62" s="148"/>
      <c r="K62" s="152"/>
      <c r="L62" s="150" t="str">
        <f>IF(K62="","",LOOKUP(K62,{1,2.1,2.2,2.3,3,4.1,4.2,4.3,5.1,5.2,6.1,7,8,9},{"Explosives","Flammable Gas"," Non-Flammable Non-Toxic Gas","Toxic Gas","Flammable Liquid","Flammable Solid","Spontaneously Combustible","Dangerous When Wet","Oxidizing Agent","Organic Peroxide","Toxic","Radioactive","Corrosive","Miscellaneous Dangerous Goods"}))</f>
        <v/>
      </c>
      <c r="M62" s="148"/>
      <c r="N62" s="148"/>
      <c r="O62" s="148"/>
      <c r="P62" s="148"/>
      <c r="Q62" s="150" t="str">
        <f>IF(OR($O62="",$P62=""),"",INDEX('Hide Me'!$AE$4:$AI$8,MATCH($P62,'Hide Me'!$AD$4:$AD$8,0),MATCH($O62,'Hide Me'!$AE$3:$AI$3,0)))</f>
        <v/>
      </c>
      <c r="R62" s="150" t="str">
        <f>IF($Q62="","",VLOOKUP($Q62,'Hide Me'!$AD$11:$AE$14,2,FALSE))</f>
        <v/>
      </c>
      <c r="S62" s="149"/>
    </row>
    <row r="63" spans="1:19" s="19" customFormat="1" x14ac:dyDescent="0.25">
      <c r="A63" s="147"/>
      <c r="B63" s="147"/>
      <c r="C63" s="148"/>
      <c r="D63" s="149"/>
      <c r="E63" s="149"/>
      <c r="F63" s="149"/>
      <c r="G63" s="150"/>
      <c r="H63" s="151"/>
      <c r="I63" s="148"/>
      <c r="J63" s="148"/>
      <c r="K63" s="152"/>
      <c r="L63" s="150" t="str">
        <f>IF(K63="","",LOOKUP(K63,{1,2.1,2.2,2.3,3,4.1,4.2,4.3,5.1,5.2,6.1,7,8,9},{"Explosives","Flammable Gas"," Non-Flammable Non-Toxic Gas","Toxic Gas","Flammable Liquid","Flammable Solid","Spontaneously Combustible","Dangerous When Wet","Oxidizing Agent","Organic Peroxide","Toxic","Radioactive","Corrosive","Miscellaneous Dangerous Goods"}))</f>
        <v/>
      </c>
      <c r="M63" s="148"/>
      <c r="N63" s="148"/>
      <c r="O63" s="148"/>
      <c r="P63" s="148"/>
      <c r="Q63" s="150" t="str">
        <f>IF(OR($O63="",$P63=""),"",INDEX('Hide Me'!$AE$4:$AI$8,MATCH($P63,'Hide Me'!$AD$4:$AD$8,0),MATCH($O63,'Hide Me'!$AE$3:$AI$3,0)))</f>
        <v/>
      </c>
      <c r="R63" s="150" t="str">
        <f>IF($Q63="","",VLOOKUP($Q63,'Hide Me'!$AD$11:$AE$14,2,FALSE))</f>
        <v/>
      </c>
      <c r="S63" s="149"/>
    </row>
    <row r="64" spans="1:19" s="19" customFormat="1" x14ac:dyDescent="0.25">
      <c r="A64" s="147"/>
      <c r="B64" s="147"/>
      <c r="C64" s="148"/>
      <c r="D64" s="149"/>
      <c r="E64" s="149"/>
      <c r="F64" s="149"/>
      <c r="G64" s="150"/>
      <c r="H64" s="151"/>
      <c r="I64" s="148"/>
      <c r="J64" s="148"/>
      <c r="K64" s="152"/>
      <c r="L64" s="150" t="str">
        <f>IF(K64="","",LOOKUP(K64,{1,2.1,2.2,2.3,3,4.1,4.2,4.3,5.1,5.2,6.1,7,8,9},{"Explosives","Flammable Gas"," Non-Flammable Non-Toxic Gas","Toxic Gas","Flammable Liquid","Flammable Solid","Spontaneously Combustible","Dangerous When Wet","Oxidizing Agent","Organic Peroxide","Toxic","Radioactive","Corrosive","Miscellaneous Dangerous Goods"}))</f>
        <v/>
      </c>
      <c r="M64" s="148"/>
      <c r="N64" s="148"/>
      <c r="O64" s="148"/>
      <c r="P64" s="148"/>
      <c r="Q64" s="150" t="str">
        <f>IF(OR($O64="",$P64=""),"",INDEX('Hide Me'!$AE$4:$AI$8,MATCH($P64,'Hide Me'!$AD$4:$AD$8,0),MATCH($O64,'Hide Me'!$AE$3:$AI$3,0)))</f>
        <v/>
      </c>
      <c r="R64" s="150" t="str">
        <f>IF($Q64="","",VLOOKUP($Q64,'Hide Me'!$AD$11:$AE$14,2,FALSE))</f>
        <v/>
      </c>
      <c r="S64" s="149"/>
    </row>
    <row r="65" spans="1:19" s="19" customFormat="1" x14ac:dyDescent="0.25">
      <c r="A65" s="147"/>
      <c r="B65" s="147"/>
      <c r="C65" s="148"/>
      <c r="D65" s="149"/>
      <c r="E65" s="149"/>
      <c r="F65" s="149"/>
      <c r="G65" s="150"/>
      <c r="H65" s="151"/>
      <c r="I65" s="148"/>
      <c r="J65" s="148"/>
      <c r="K65" s="152"/>
      <c r="L65" s="150" t="str">
        <f>IF(K65="","",LOOKUP(K65,{1,2.1,2.2,2.3,3,4.1,4.2,4.3,5.1,5.2,6.1,7,8,9},{"Explosives","Flammable Gas"," Non-Flammable Non-Toxic Gas","Toxic Gas","Flammable Liquid","Flammable Solid","Spontaneously Combustible","Dangerous When Wet","Oxidizing Agent","Organic Peroxide","Toxic","Radioactive","Corrosive","Miscellaneous Dangerous Goods"}))</f>
        <v/>
      </c>
      <c r="M65" s="148"/>
      <c r="N65" s="148"/>
      <c r="O65" s="148"/>
      <c r="P65" s="148"/>
      <c r="Q65" s="150" t="str">
        <f>IF(OR($O65="",$P65=""),"",INDEX('Hide Me'!$AE$4:$AI$8,MATCH($P65,'Hide Me'!$AD$4:$AD$8,0),MATCH($O65,'Hide Me'!$AE$3:$AI$3,0)))</f>
        <v/>
      </c>
      <c r="R65" s="150" t="str">
        <f>IF($Q65="","",VLOOKUP($Q65,'Hide Me'!$AD$11:$AE$14,2,FALSE))</f>
        <v/>
      </c>
      <c r="S65" s="149"/>
    </row>
    <row r="66" spans="1:19" s="19" customFormat="1" x14ac:dyDescent="0.25">
      <c r="A66" s="147"/>
      <c r="B66" s="147"/>
      <c r="C66" s="148"/>
      <c r="D66" s="149"/>
      <c r="E66" s="149"/>
      <c r="F66" s="149"/>
      <c r="G66" s="150"/>
      <c r="H66" s="151"/>
      <c r="I66" s="148"/>
      <c r="J66" s="148"/>
      <c r="K66" s="152"/>
      <c r="L66" s="150" t="str">
        <f>IF(K66="","",LOOKUP(K66,{1,2.1,2.2,2.3,3,4.1,4.2,4.3,5.1,5.2,6.1,7,8,9},{"Explosives","Flammable Gas"," Non-Flammable Non-Toxic Gas","Toxic Gas","Flammable Liquid","Flammable Solid","Spontaneously Combustible","Dangerous When Wet","Oxidizing Agent","Organic Peroxide","Toxic","Radioactive","Corrosive","Miscellaneous Dangerous Goods"}))</f>
        <v/>
      </c>
      <c r="M66" s="148"/>
      <c r="N66" s="148"/>
      <c r="O66" s="148"/>
      <c r="P66" s="148"/>
      <c r="Q66" s="150" t="str">
        <f>IF(OR($O66="",$P66=""),"",INDEX('Hide Me'!$AE$4:$AI$8,MATCH($P66,'Hide Me'!$AD$4:$AD$8,0),MATCH($O66,'Hide Me'!$AE$3:$AI$3,0)))</f>
        <v/>
      </c>
      <c r="R66" s="150" t="str">
        <f>IF($Q66="","",VLOOKUP($Q66,'Hide Me'!$AD$11:$AE$14,2,FALSE))</f>
        <v/>
      </c>
      <c r="S66" s="149"/>
    </row>
    <row r="67" spans="1:19" s="19" customFormat="1" x14ac:dyDescent="0.25">
      <c r="A67" s="147"/>
      <c r="B67" s="147"/>
      <c r="C67" s="148"/>
      <c r="D67" s="149"/>
      <c r="E67" s="149"/>
      <c r="F67" s="149"/>
      <c r="G67" s="150"/>
      <c r="H67" s="151"/>
      <c r="I67" s="148"/>
      <c r="J67" s="148"/>
      <c r="K67" s="152"/>
      <c r="L67" s="150" t="str">
        <f>IF(K67="","",LOOKUP(K67,{1,2.1,2.2,2.3,3,4.1,4.2,4.3,5.1,5.2,6.1,7,8,9},{"Explosives","Flammable Gas"," Non-Flammable Non-Toxic Gas","Toxic Gas","Flammable Liquid","Flammable Solid","Spontaneously Combustible","Dangerous When Wet","Oxidizing Agent","Organic Peroxide","Toxic","Radioactive","Corrosive","Miscellaneous Dangerous Goods"}))</f>
        <v/>
      </c>
      <c r="M67" s="148"/>
      <c r="N67" s="148"/>
      <c r="O67" s="148"/>
      <c r="P67" s="148"/>
      <c r="Q67" s="150" t="str">
        <f>IF(OR($O67="",$P67=""),"",INDEX('Hide Me'!$AE$4:$AI$8,MATCH($P67,'Hide Me'!$AD$4:$AD$8,0),MATCH($O67,'Hide Me'!$AE$3:$AI$3,0)))</f>
        <v/>
      </c>
      <c r="R67" s="150" t="str">
        <f>IF($Q67="","",VLOOKUP($Q67,'Hide Me'!$AD$11:$AE$14,2,FALSE))</f>
        <v/>
      </c>
      <c r="S67" s="149"/>
    </row>
    <row r="68" spans="1:19" s="19" customFormat="1" x14ac:dyDescent="0.25">
      <c r="A68" s="147"/>
      <c r="B68" s="147"/>
      <c r="C68" s="148"/>
      <c r="D68" s="149"/>
      <c r="E68" s="149"/>
      <c r="F68" s="149"/>
      <c r="G68" s="150"/>
      <c r="H68" s="151"/>
      <c r="I68" s="148"/>
      <c r="J68" s="148"/>
      <c r="K68" s="152"/>
      <c r="L68" s="150" t="str">
        <f>IF(K68="","",LOOKUP(K68,{1,2.1,2.2,2.3,3,4.1,4.2,4.3,5.1,5.2,6.1,7,8,9},{"Explosives","Flammable Gas"," Non-Flammable Non-Toxic Gas","Toxic Gas","Flammable Liquid","Flammable Solid","Spontaneously Combustible","Dangerous When Wet","Oxidizing Agent","Organic Peroxide","Toxic","Radioactive","Corrosive","Miscellaneous Dangerous Goods"}))</f>
        <v/>
      </c>
      <c r="M68" s="148"/>
      <c r="N68" s="148"/>
      <c r="O68" s="148"/>
      <c r="P68" s="148"/>
      <c r="Q68" s="150" t="str">
        <f>IF(OR($O68="",$P68=""),"",INDEX('Hide Me'!$AE$4:$AI$8,MATCH($P68,'Hide Me'!$AD$4:$AD$8,0),MATCH($O68,'Hide Me'!$AE$3:$AI$3,0)))</f>
        <v/>
      </c>
      <c r="R68" s="150" t="str">
        <f>IF($Q68="","",VLOOKUP($Q68,'Hide Me'!$AD$11:$AE$14,2,FALSE))</f>
        <v/>
      </c>
      <c r="S68" s="149"/>
    </row>
    <row r="69" spans="1:19" s="19" customFormat="1" x14ac:dyDescent="0.25">
      <c r="A69" s="147"/>
      <c r="B69" s="147"/>
      <c r="C69" s="148"/>
      <c r="D69" s="149"/>
      <c r="E69" s="149"/>
      <c r="F69" s="149"/>
      <c r="G69" s="150"/>
      <c r="H69" s="151"/>
      <c r="I69" s="148"/>
      <c r="J69" s="148"/>
      <c r="K69" s="152"/>
      <c r="L69" s="150" t="str">
        <f>IF(K69="","",LOOKUP(K69,{1,2.1,2.2,2.3,3,4.1,4.2,4.3,5.1,5.2,6.1,7,8,9},{"Explosives","Flammable Gas"," Non-Flammable Non-Toxic Gas","Toxic Gas","Flammable Liquid","Flammable Solid","Spontaneously Combustible","Dangerous When Wet","Oxidizing Agent","Organic Peroxide","Toxic","Radioactive","Corrosive","Miscellaneous Dangerous Goods"}))</f>
        <v/>
      </c>
      <c r="M69" s="148"/>
      <c r="N69" s="148"/>
      <c r="O69" s="148"/>
      <c r="P69" s="148"/>
      <c r="Q69" s="150" t="str">
        <f>IF(OR($O69="",$P69=""),"",INDEX('Hide Me'!$AE$4:$AI$8,MATCH($P69,'Hide Me'!$AD$4:$AD$8,0),MATCH($O69,'Hide Me'!$AE$3:$AI$3,0)))</f>
        <v/>
      </c>
      <c r="R69" s="150" t="str">
        <f>IF($Q69="","",VLOOKUP($Q69,'Hide Me'!$AD$11:$AE$14,2,FALSE))</f>
        <v/>
      </c>
      <c r="S69" s="149"/>
    </row>
    <row r="70" spans="1:19" s="19" customFormat="1" x14ac:dyDescent="0.25">
      <c r="A70" s="147"/>
      <c r="B70" s="147"/>
      <c r="C70" s="148"/>
      <c r="D70" s="149"/>
      <c r="E70" s="149"/>
      <c r="F70" s="149"/>
      <c r="G70" s="150"/>
      <c r="H70" s="151"/>
      <c r="I70" s="148"/>
      <c r="J70" s="148"/>
      <c r="K70" s="152"/>
      <c r="L70" s="150" t="str">
        <f>IF(K70="","",LOOKUP(K70,{1,2.1,2.2,2.3,3,4.1,4.2,4.3,5.1,5.2,6.1,7,8,9},{"Explosives","Flammable Gas"," Non-Flammable Non-Toxic Gas","Toxic Gas","Flammable Liquid","Flammable Solid","Spontaneously Combustible","Dangerous When Wet","Oxidizing Agent","Organic Peroxide","Toxic","Radioactive","Corrosive","Miscellaneous Dangerous Goods"}))</f>
        <v/>
      </c>
      <c r="M70" s="148"/>
      <c r="N70" s="148"/>
      <c r="O70" s="148"/>
      <c r="P70" s="148"/>
      <c r="Q70" s="150" t="str">
        <f>IF(OR($O70="",$P70=""),"",INDEX('Hide Me'!$AE$4:$AI$8,MATCH($P70,'Hide Me'!$AD$4:$AD$8,0),MATCH($O70,'Hide Me'!$AE$3:$AI$3,0)))</f>
        <v/>
      </c>
      <c r="R70" s="150" t="str">
        <f>IF($Q70="","",VLOOKUP($Q70,'Hide Me'!$AD$11:$AE$14,2,FALSE))</f>
        <v/>
      </c>
      <c r="S70" s="149"/>
    </row>
    <row r="71" spans="1:19" s="19" customFormat="1" x14ac:dyDescent="0.25">
      <c r="A71" s="147"/>
      <c r="B71" s="147"/>
      <c r="C71" s="148"/>
      <c r="D71" s="149"/>
      <c r="E71" s="149"/>
      <c r="F71" s="149"/>
      <c r="G71" s="150"/>
      <c r="H71" s="151"/>
      <c r="I71" s="148"/>
      <c r="J71" s="148"/>
      <c r="K71" s="152"/>
      <c r="L71" s="150" t="str">
        <f>IF(K71="","",LOOKUP(K71,{1,2.1,2.2,2.3,3,4.1,4.2,4.3,5.1,5.2,6.1,7,8,9},{"Explosives","Flammable Gas"," Non-Flammable Non-Toxic Gas","Toxic Gas","Flammable Liquid","Flammable Solid","Spontaneously Combustible","Dangerous When Wet","Oxidizing Agent","Organic Peroxide","Toxic","Radioactive","Corrosive","Miscellaneous Dangerous Goods"}))</f>
        <v/>
      </c>
      <c r="M71" s="148"/>
      <c r="N71" s="148"/>
      <c r="O71" s="148"/>
      <c r="P71" s="148"/>
      <c r="Q71" s="150" t="str">
        <f>IF(OR($O71="",$P71=""),"",INDEX('Hide Me'!$AE$4:$AI$8,MATCH($P71,'Hide Me'!$AD$4:$AD$8,0),MATCH($O71,'Hide Me'!$AE$3:$AI$3,0)))</f>
        <v/>
      </c>
      <c r="R71" s="150" t="str">
        <f>IF($Q71="","",VLOOKUP($Q71,'Hide Me'!$AD$11:$AE$14,2,FALSE))</f>
        <v/>
      </c>
      <c r="S71" s="149"/>
    </row>
    <row r="72" spans="1:19" s="19" customFormat="1" x14ac:dyDescent="0.25">
      <c r="A72" s="147"/>
      <c r="B72" s="147"/>
      <c r="C72" s="148"/>
      <c r="D72" s="149"/>
      <c r="E72" s="149"/>
      <c r="F72" s="149"/>
      <c r="G72" s="150"/>
      <c r="H72" s="151"/>
      <c r="I72" s="148"/>
      <c r="J72" s="148"/>
      <c r="K72" s="152"/>
      <c r="L72" s="150" t="str">
        <f>IF(K72="","",LOOKUP(K72,{1,2.1,2.2,2.3,3,4.1,4.2,4.3,5.1,5.2,6.1,7,8,9},{"Explosives","Flammable Gas"," Non-Flammable Non-Toxic Gas","Toxic Gas","Flammable Liquid","Flammable Solid","Spontaneously Combustible","Dangerous When Wet","Oxidizing Agent","Organic Peroxide","Toxic","Radioactive","Corrosive","Miscellaneous Dangerous Goods"}))</f>
        <v/>
      </c>
      <c r="M72" s="148"/>
      <c r="N72" s="148"/>
      <c r="O72" s="148"/>
      <c r="P72" s="148"/>
      <c r="Q72" s="150" t="str">
        <f>IF(OR($O72="",$P72=""),"",INDEX('Hide Me'!$AE$4:$AI$8,MATCH($P72,'Hide Me'!$AD$4:$AD$8,0),MATCH($O72,'Hide Me'!$AE$3:$AI$3,0)))</f>
        <v/>
      </c>
      <c r="R72" s="150" t="str">
        <f>IF($Q72="","",VLOOKUP($Q72,'Hide Me'!$AD$11:$AE$14,2,FALSE))</f>
        <v/>
      </c>
      <c r="S72" s="149"/>
    </row>
    <row r="73" spans="1:19" s="19" customFormat="1" x14ac:dyDescent="0.25">
      <c r="A73" s="147"/>
      <c r="B73" s="147"/>
      <c r="C73" s="148"/>
      <c r="D73" s="149"/>
      <c r="E73" s="149"/>
      <c r="F73" s="149"/>
      <c r="G73" s="150"/>
      <c r="H73" s="151"/>
      <c r="I73" s="148"/>
      <c r="J73" s="148"/>
      <c r="K73" s="152"/>
      <c r="L73" s="150" t="str">
        <f>IF(K73="","",LOOKUP(K73,{1,2.1,2.2,2.3,3,4.1,4.2,4.3,5.1,5.2,6.1,7,8,9},{"Explosives","Flammable Gas"," Non-Flammable Non-Toxic Gas","Toxic Gas","Flammable Liquid","Flammable Solid","Spontaneously Combustible","Dangerous When Wet","Oxidizing Agent","Organic Peroxide","Toxic","Radioactive","Corrosive","Miscellaneous Dangerous Goods"}))</f>
        <v/>
      </c>
      <c r="M73" s="148"/>
      <c r="N73" s="148"/>
      <c r="O73" s="148"/>
      <c r="P73" s="148"/>
      <c r="Q73" s="150" t="str">
        <f>IF(OR($O73="",$P73=""),"",INDEX('Hide Me'!$AE$4:$AI$8,MATCH($P73,'Hide Me'!$AD$4:$AD$8,0),MATCH($O73,'Hide Me'!$AE$3:$AI$3,0)))</f>
        <v/>
      </c>
      <c r="R73" s="150" t="str">
        <f>IF($Q73="","",VLOOKUP($Q73,'Hide Me'!$AD$11:$AE$14,2,FALSE))</f>
        <v/>
      </c>
      <c r="S73" s="149"/>
    </row>
    <row r="74" spans="1:19" s="19" customFormat="1" x14ac:dyDescent="0.25">
      <c r="A74" s="147"/>
      <c r="B74" s="147"/>
      <c r="C74" s="148"/>
      <c r="D74" s="149"/>
      <c r="E74" s="149"/>
      <c r="F74" s="149"/>
      <c r="G74" s="150"/>
      <c r="H74" s="151"/>
      <c r="I74" s="148"/>
      <c r="J74" s="148"/>
      <c r="K74" s="152"/>
      <c r="L74" s="150" t="str">
        <f>IF(K74="","",LOOKUP(K74,{1,2.1,2.2,2.3,3,4.1,4.2,4.3,5.1,5.2,6.1,7,8,9},{"Explosives","Flammable Gas"," Non-Flammable Non-Toxic Gas","Toxic Gas","Flammable Liquid","Flammable Solid","Spontaneously Combustible","Dangerous When Wet","Oxidizing Agent","Organic Peroxide","Toxic","Radioactive","Corrosive","Miscellaneous Dangerous Goods"}))</f>
        <v/>
      </c>
      <c r="M74" s="148"/>
      <c r="N74" s="148"/>
      <c r="O74" s="148"/>
      <c r="P74" s="148"/>
      <c r="Q74" s="150" t="str">
        <f>IF(OR($O74="",$P74=""),"",INDEX('Hide Me'!$AE$4:$AI$8,MATCH($P74,'Hide Me'!$AD$4:$AD$8,0),MATCH($O74,'Hide Me'!$AE$3:$AI$3,0)))</f>
        <v/>
      </c>
      <c r="R74" s="150" t="str">
        <f>IF($Q74="","",VLOOKUP($Q74,'Hide Me'!$AD$11:$AE$14,2,FALSE))</f>
        <v/>
      </c>
      <c r="S74" s="149"/>
    </row>
    <row r="75" spans="1:19" s="19" customFormat="1" x14ac:dyDescent="0.25">
      <c r="A75" s="147"/>
      <c r="B75" s="147"/>
      <c r="C75" s="148"/>
      <c r="D75" s="149"/>
      <c r="E75" s="149"/>
      <c r="F75" s="149"/>
      <c r="G75" s="150"/>
      <c r="H75" s="151"/>
      <c r="I75" s="148"/>
      <c r="J75" s="148"/>
      <c r="K75" s="152"/>
      <c r="L75" s="150" t="str">
        <f>IF(K75="","",LOOKUP(K75,{1,2.1,2.2,2.3,3,4.1,4.2,4.3,5.1,5.2,6.1,7,8,9},{"Explosives","Flammable Gas"," Non-Flammable Non-Toxic Gas","Toxic Gas","Flammable Liquid","Flammable Solid","Spontaneously Combustible","Dangerous When Wet","Oxidizing Agent","Organic Peroxide","Toxic","Radioactive","Corrosive","Miscellaneous Dangerous Goods"}))</f>
        <v/>
      </c>
      <c r="M75" s="148"/>
      <c r="N75" s="148"/>
      <c r="O75" s="148"/>
      <c r="P75" s="148"/>
      <c r="Q75" s="150" t="str">
        <f>IF(OR($O75="",$P75=""),"",INDEX('Hide Me'!$AE$4:$AI$8,MATCH($P75,'Hide Me'!$AD$4:$AD$8,0),MATCH($O75,'Hide Me'!$AE$3:$AI$3,0)))</f>
        <v/>
      </c>
      <c r="R75" s="150" t="str">
        <f>IF($Q75="","",VLOOKUP($Q75,'Hide Me'!$AD$11:$AE$14,2,FALSE))</f>
        <v/>
      </c>
      <c r="S75" s="149"/>
    </row>
    <row r="76" spans="1:19" s="19" customFormat="1" x14ac:dyDescent="0.25">
      <c r="A76" s="147"/>
      <c r="B76" s="147"/>
      <c r="C76" s="148"/>
      <c r="D76" s="149"/>
      <c r="E76" s="149"/>
      <c r="F76" s="149"/>
      <c r="G76" s="150"/>
      <c r="H76" s="151"/>
      <c r="I76" s="148"/>
      <c r="J76" s="148"/>
      <c r="K76" s="152"/>
      <c r="L76" s="150" t="str">
        <f>IF(K76="","",LOOKUP(K76,{1,2.1,2.2,2.3,3,4.1,4.2,4.3,5.1,5.2,6.1,7,8,9},{"Explosives","Flammable Gas"," Non-Flammable Non-Toxic Gas","Toxic Gas","Flammable Liquid","Flammable Solid","Spontaneously Combustible","Dangerous When Wet","Oxidizing Agent","Organic Peroxide","Toxic","Radioactive","Corrosive","Miscellaneous Dangerous Goods"}))</f>
        <v/>
      </c>
      <c r="M76" s="148"/>
      <c r="N76" s="148"/>
      <c r="O76" s="148"/>
      <c r="P76" s="148"/>
      <c r="Q76" s="150" t="str">
        <f>IF(OR($O76="",$P76=""),"",INDEX('Hide Me'!$AE$4:$AI$8,MATCH($P76,'Hide Me'!$AD$4:$AD$8,0),MATCH($O76,'Hide Me'!$AE$3:$AI$3,0)))</f>
        <v/>
      </c>
      <c r="R76" s="150" t="str">
        <f>IF($Q76="","",VLOOKUP($Q76,'Hide Me'!$AD$11:$AE$14,2,FALSE))</f>
        <v/>
      </c>
      <c r="S76" s="149"/>
    </row>
    <row r="77" spans="1:19" s="19" customFormat="1" x14ac:dyDescent="0.25">
      <c r="A77" s="147"/>
      <c r="B77" s="147"/>
      <c r="C77" s="148"/>
      <c r="D77" s="149"/>
      <c r="E77" s="149"/>
      <c r="F77" s="149"/>
      <c r="G77" s="150"/>
      <c r="H77" s="151"/>
      <c r="I77" s="148"/>
      <c r="J77" s="148"/>
      <c r="K77" s="152"/>
      <c r="L77" s="150" t="str">
        <f>IF(K77="","",LOOKUP(K77,{1,2.1,2.2,2.3,3,4.1,4.2,4.3,5.1,5.2,6.1,7,8,9},{"Explosives","Flammable Gas"," Non-Flammable Non-Toxic Gas","Toxic Gas","Flammable Liquid","Flammable Solid","Spontaneously Combustible","Dangerous When Wet","Oxidizing Agent","Organic Peroxide","Toxic","Radioactive","Corrosive","Miscellaneous Dangerous Goods"}))</f>
        <v/>
      </c>
      <c r="M77" s="148"/>
      <c r="N77" s="148"/>
      <c r="O77" s="148"/>
      <c r="P77" s="148"/>
      <c r="Q77" s="150" t="str">
        <f>IF(OR($O77="",$P77=""),"",INDEX('Hide Me'!$AE$4:$AI$8,MATCH($P77,'Hide Me'!$AD$4:$AD$8,0),MATCH($O77,'Hide Me'!$AE$3:$AI$3,0)))</f>
        <v/>
      </c>
      <c r="R77" s="150" t="str">
        <f>IF($Q77="","",VLOOKUP($Q77,'Hide Me'!$AD$11:$AE$14,2,FALSE))</f>
        <v/>
      </c>
      <c r="S77" s="149"/>
    </row>
    <row r="78" spans="1:19" s="19" customFormat="1" x14ac:dyDescent="0.25">
      <c r="A78" s="147"/>
      <c r="B78" s="147"/>
      <c r="C78" s="148"/>
      <c r="D78" s="149"/>
      <c r="E78" s="149"/>
      <c r="F78" s="149"/>
      <c r="G78" s="150"/>
      <c r="H78" s="151"/>
      <c r="I78" s="148"/>
      <c r="J78" s="148"/>
      <c r="K78" s="152"/>
      <c r="L78" s="150" t="str">
        <f>IF(K78="","",LOOKUP(K78,{1,2.1,2.2,2.3,3,4.1,4.2,4.3,5.1,5.2,6.1,7,8,9},{"Explosives","Flammable Gas"," Non-Flammable Non-Toxic Gas","Toxic Gas","Flammable Liquid","Flammable Solid","Spontaneously Combustible","Dangerous When Wet","Oxidizing Agent","Organic Peroxide","Toxic","Radioactive","Corrosive","Miscellaneous Dangerous Goods"}))</f>
        <v/>
      </c>
      <c r="M78" s="148"/>
      <c r="N78" s="148"/>
      <c r="O78" s="148"/>
      <c r="P78" s="148"/>
      <c r="Q78" s="150" t="str">
        <f>IF(OR($O78="",$P78=""),"",INDEX('Hide Me'!$AE$4:$AI$8,MATCH($P78,'Hide Me'!$AD$4:$AD$8,0),MATCH($O78,'Hide Me'!$AE$3:$AI$3,0)))</f>
        <v/>
      </c>
      <c r="R78" s="150" t="str">
        <f>IF($Q78="","",VLOOKUP($Q78,'Hide Me'!$AD$11:$AE$14,2,FALSE))</f>
        <v/>
      </c>
      <c r="S78" s="149"/>
    </row>
    <row r="79" spans="1:19" s="19" customFormat="1" x14ac:dyDescent="0.25">
      <c r="A79" s="147"/>
      <c r="B79" s="147"/>
      <c r="C79" s="148"/>
      <c r="D79" s="149"/>
      <c r="E79" s="149"/>
      <c r="F79" s="149"/>
      <c r="G79" s="150"/>
      <c r="H79" s="151"/>
      <c r="I79" s="148"/>
      <c r="J79" s="148"/>
      <c r="K79" s="152"/>
      <c r="L79" s="150" t="str">
        <f>IF(K79="","",LOOKUP(K79,{1,2.1,2.2,2.3,3,4.1,4.2,4.3,5.1,5.2,6.1,7,8,9},{"Explosives","Flammable Gas"," Non-Flammable Non-Toxic Gas","Toxic Gas","Flammable Liquid","Flammable Solid","Spontaneously Combustible","Dangerous When Wet","Oxidizing Agent","Organic Peroxide","Toxic","Radioactive","Corrosive","Miscellaneous Dangerous Goods"}))</f>
        <v/>
      </c>
      <c r="M79" s="148"/>
      <c r="N79" s="148"/>
      <c r="O79" s="148"/>
      <c r="P79" s="148"/>
      <c r="Q79" s="150" t="str">
        <f>IF(OR($O79="",$P79=""),"",INDEX('Hide Me'!$AE$4:$AI$8,MATCH($P79,'Hide Me'!$AD$4:$AD$8,0),MATCH($O79,'Hide Me'!$AE$3:$AI$3,0)))</f>
        <v/>
      </c>
      <c r="R79" s="150" t="str">
        <f>IF($Q79="","",VLOOKUP($Q79,'Hide Me'!$AD$11:$AE$14,2,FALSE))</f>
        <v/>
      </c>
      <c r="S79" s="149"/>
    </row>
    <row r="80" spans="1:19" s="19" customFormat="1" x14ac:dyDescent="0.25">
      <c r="A80" s="147"/>
      <c r="B80" s="147"/>
      <c r="C80" s="148"/>
      <c r="D80" s="149"/>
      <c r="E80" s="149"/>
      <c r="F80" s="149"/>
      <c r="G80" s="150"/>
      <c r="H80" s="151"/>
      <c r="I80" s="148"/>
      <c r="J80" s="148"/>
      <c r="K80" s="152"/>
      <c r="L80" s="150" t="str">
        <f>IF(K80="","",LOOKUP(K80,{1,2.1,2.2,2.3,3,4.1,4.2,4.3,5.1,5.2,6.1,7,8,9},{"Explosives","Flammable Gas"," Non-Flammable Non-Toxic Gas","Toxic Gas","Flammable Liquid","Flammable Solid","Spontaneously Combustible","Dangerous When Wet","Oxidizing Agent","Organic Peroxide","Toxic","Radioactive","Corrosive","Miscellaneous Dangerous Goods"}))</f>
        <v/>
      </c>
      <c r="M80" s="148"/>
      <c r="N80" s="148"/>
      <c r="O80" s="148"/>
      <c r="P80" s="148"/>
      <c r="Q80" s="150" t="str">
        <f>IF(OR($O80="",$P80=""),"",INDEX('Hide Me'!$AE$4:$AI$8,MATCH($P80,'Hide Me'!$AD$4:$AD$8,0),MATCH($O80,'Hide Me'!$AE$3:$AI$3,0)))</f>
        <v/>
      </c>
      <c r="R80" s="150" t="str">
        <f>IF($Q80="","",VLOOKUP($Q80,'Hide Me'!$AD$11:$AE$14,2,FALSE))</f>
        <v/>
      </c>
      <c r="S80" s="149"/>
    </row>
    <row r="81" spans="1:19" s="19" customFormat="1" x14ac:dyDescent="0.25">
      <c r="A81" s="147"/>
      <c r="B81" s="147"/>
      <c r="C81" s="148"/>
      <c r="D81" s="149"/>
      <c r="E81" s="149"/>
      <c r="F81" s="149"/>
      <c r="G81" s="150"/>
      <c r="H81" s="151"/>
      <c r="I81" s="148"/>
      <c r="J81" s="148"/>
      <c r="K81" s="152"/>
      <c r="L81" s="150" t="str">
        <f>IF(K81="","",LOOKUP(K81,{1,2.1,2.2,2.3,3,4.1,4.2,4.3,5.1,5.2,6.1,7,8,9},{"Explosives","Flammable Gas"," Non-Flammable Non-Toxic Gas","Toxic Gas","Flammable Liquid","Flammable Solid","Spontaneously Combustible","Dangerous When Wet","Oxidizing Agent","Organic Peroxide","Toxic","Radioactive","Corrosive","Miscellaneous Dangerous Goods"}))</f>
        <v/>
      </c>
      <c r="M81" s="148"/>
      <c r="N81" s="148"/>
      <c r="O81" s="148"/>
      <c r="P81" s="148"/>
      <c r="Q81" s="150" t="str">
        <f>IF(OR($O81="",$P81=""),"",INDEX('Hide Me'!$AE$4:$AI$8,MATCH($P81,'Hide Me'!$AD$4:$AD$8,0),MATCH($O81,'Hide Me'!$AE$3:$AI$3,0)))</f>
        <v/>
      </c>
      <c r="R81" s="150" t="str">
        <f>IF($Q81="","",VLOOKUP($Q81,'Hide Me'!$AD$11:$AE$14,2,FALSE))</f>
        <v/>
      </c>
      <c r="S81" s="149"/>
    </row>
    <row r="82" spans="1:19" s="19" customFormat="1" x14ac:dyDescent="0.25">
      <c r="A82" s="147"/>
      <c r="B82" s="147"/>
      <c r="C82" s="148"/>
      <c r="D82" s="149"/>
      <c r="E82" s="149"/>
      <c r="F82" s="149"/>
      <c r="G82" s="150"/>
      <c r="H82" s="151"/>
      <c r="I82" s="148"/>
      <c r="J82" s="148"/>
      <c r="K82" s="152"/>
      <c r="L82" s="150" t="str">
        <f>IF(K82="","",LOOKUP(K82,{1,2.1,2.2,2.3,3,4.1,4.2,4.3,5.1,5.2,6.1,7,8,9},{"Explosives","Flammable Gas"," Non-Flammable Non-Toxic Gas","Toxic Gas","Flammable Liquid","Flammable Solid","Spontaneously Combustible","Dangerous When Wet","Oxidizing Agent","Organic Peroxide","Toxic","Radioactive","Corrosive","Miscellaneous Dangerous Goods"}))</f>
        <v/>
      </c>
      <c r="M82" s="148"/>
      <c r="N82" s="148"/>
      <c r="O82" s="148"/>
      <c r="P82" s="148"/>
      <c r="Q82" s="150" t="str">
        <f>IF(OR($O82="",$P82=""),"",INDEX('Hide Me'!$AE$4:$AI$8,MATCH($P82,'Hide Me'!$AD$4:$AD$8,0),MATCH($O82,'Hide Me'!$AE$3:$AI$3,0)))</f>
        <v/>
      </c>
      <c r="R82" s="150" t="str">
        <f>IF($Q82="","",VLOOKUP($Q82,'Hide Me'!$AD$11:$AE$14,2,FALSE))</f>
        <v/>
      </c>
      <c r="S82" s="149"/>
    </row>
    <row r="83" spans="1:19" s="19" customFormat="1" x14ac:dyDescent="0.25">
      <c r="A83" s="147"/>
      <c r="B83" s="147"/>
      <c r="C83" s="148"/>
      <c r="D83" s="149"/>
      <c r="E83" s="149"/>
      <c r="F83" s="149"/>
      <c r="G83" s="150"/>
      <c r="H83" s="151"/>
      <c r="I83" s="148"/>
      <c r="J83" s="148"/>
      <c r="K83" s="152"/>
      <c r="L83" s="150" t="str">
        <f>IF(K83="","",LOOKUP(K83,{1,2.1,2.2,2.3,3,4.1,4.2,4.3,5.1,5.2,6.1,7,8,9},{"Explosives","Flammable Gas"," Non-Flammable Non-Toxic Gas","Toxic Gas","Flammable Liquid","Flammable Solid","Spontaneously Combustible","Dangerous When Wet","Oxidizing Agent","Organic Peroxide","Toxic","Radioactive","Corrosive","Miscellaneous Dangerous Goods"}))</f>
        <v/>
      </c>
      <c r="M83" s="148"/>
      <c r="N83" s="148"/>
      <c r="O83" s="148"/>
      <c r="P83" s="148"/>
      <c r="Q83" s="150" t="str">
        <f>IF(OR($O83="",$P83=""),"",INDEX('Hide Me'!$AE$4:$AI$8,MATCH($P83,'Hide Me'!$AD$4:$AD$8,0),MATCH($O83,'Hide Me'!$AE$3:$AI$3,0)))</f>
        <v/>
      </c>
      <c r="R83" s="150" t="str">
        <f>IF($Q83="","",VLOOKUP($Q83,'Hide Me'!$AD$11:$AE$14,2,FALSE))</f>
        <v/>
      </c>
      <c r="S83" s="149"/>
    </row>
    <row r="84" spans="1:19" s="19" customFormat="1" x14ac:dyDescent="0.25">
      <c r="A84" s="147"/>
      <c r="B84" s="147"/>
      <c r="C84" s="148"/>
      <c r="D84" s="149"/>
      <c r="E84" s="149"/>
      <c r="F84" s="149"/>
      <c r="G84" s="150"/>
      <c r="H84" s="151"/>
      <c r="I84" s="148"/>
      <c r="J84" s="148"/>
      <c r="K84" s="152"/>
      <c r="L84" s="150" t="str">
        <f>IF(K84="","",LOOKUP(K84,{1,2.1,2.2,2.3,3,4.1,4.2,4.3,5.1,5.2,6.1,7,8,9},{"Explosives","Flammable Gas"," Non-Flammable Non-Toxic Gas","Toxic Gas","Flammable Liquid","Flammable Solid","Spontaneously Combustible","Dangerous When Wet","Oxidizing Agent","Organic Peroxide","Toxic","Radioactive","Corrosive","Miscellaneous Dangerous Goods"}))</f>
        <v/>
      </c>
      <c r="M84" s="148"/>
      <c r="N84" s="148"/>
      <c r="O84" s="148"/>
      <c r="P84" s="148"/>
      <c r="Q84" s="150" t="str">
        <f>IF(OR($O84="",$P84=""),"",INDEX('Hide Me'!$AE$4:$AI$8,MATCH($P84,'Hide Me'!$AD$4:$AD$8,0),MATCH($O84,'Hide Me'!$AE$3:$AI$3,0)))</f>
        <v/>
      </c>
      <c r="R84" s="150" t="str">
        <f>IF($Q84="","",VLOOKUP($Q84,'Hide Me'!$AD$11:$AE$14,2,FALSE))</f>
        <v/>
      </c>
      <c r="S84" s="149"/>
    </row>
    <row r="85" spans="1:19" s="19" customFormat="1" x14ac:dyDescent="0.25">
      <c r="A85" s="147"/>
      <c r="B85" s="147"/>
      <c r="C85" s="148"/>
      <c r="D85" s="149"/>
      <c r="E85" s="149"/>
      <c r="F85" s="149"/>
      <c r="G85" s="150"/>
      <c r="H85" s="151"/>
      <c r="I85" s="148"/>
      <c r="J85" s="148"/>
      <c r="K85" s="152"/>
      <c r="L85" s="150" t="str">
        <f>IF(K85="","",LOOKUP(K85,{1,2.1,2.2,2.3,3,4.1,4.2,4.3,5.1,5.2,6.1,7,8,9},{"Explosives","Flammable Gas"," Non-Flammable Non-Toxic Gas","Toxic Gas","Flammable Liquid","Flammable Solid","Spontaneously Combustible","Dangerous When Wet","Oxidizing Agent","Organic Peroxide","Toxic","Radioactive","Corrosive","Miscellaneous Dangerous Goods"}))</f>
        <v/>
      </c>
      <c r="M85" s="148"/>
      <c r="N85" s="148"/>
      <c r="O85" s="148"/>
      <c r="P85" s="148"/>
      <c r="Q85" s="150" t="str">
        <f>IF(OR($O85="",$P85=""),"",INDEX('Hide Me'!$AE$4:$AI$8,MATCH($P85,'Hide Me'!$AD$4:$AD$8,0),MATCH($O85,'Hide Me'!$AE$3:$AI$3,0)))</f>
        <v/>
      </c>
      <c r="R85" s="150" t="str">
        <f>IF($Q85="","",VLOOKUP($Q85,'Hide Me'!$AD$11:$AE$14,2,FALSE))</f>
        <v/>
      </c>
      <c r="S85" s="149"/>
    </row>
    <row r="86" spans="1:19" s="19" customFormat="1" x14ac:dyDescent="0.25">
      <c r="A86" s="147"/>
      <c r="B86" s="147"/>
      <c r="C86" s="148"/>
      <c r="D86" s="149"/>
      <c r="E86" s="149"/>
      <c r="F86" s="149"/>
      <c r="G86" s="150"/>
      <c r="H86" s="151"/>
      <c r="I86" s="148"/>
      <c r="J86" s="148"/>
      <c r="K86" s="152"/>
      <c r="L86" s="150" t="str">
        <f>IF(K86="","",LOOKUP(K86,{1,2.1,2.2,2.3,3,4.1,4.2,4.3,5.1,5.2,6.1,7,8,9},{"Explosives","Flammable Gas"," Non-Flammable Non-Toxic Gas","Toxic Gas","Flammable Liquid","Flammable Solid","Spontaneously Combustible","Dangerous When Wet","Oxidizing Agent","Organic Peroxide","Toxic","Radioactive","Corrosive","Miscellaneous Dangerous Goods"}))</f>
        <v/>
      </c>
      <c r="M86" s="148"/>
      <c r="N86" s="148"/>
      <c r="O86" s="148"/>
      <c r="P86" s="148"/>
      <c r="Q86" s="150" t="str">
        <f>IF(OR($O86="",$P86=""),"",INDEX('Hide Me'!$AE$4:$AI$8,MATCH($P86,'Hide Me'!$AD$4:$AD$8,0),MATCH($O86,'Hide Me'!$AE$3:$AI$3,0)))</f>
        <v/>
      </c>
      <c r="R86" s="150" t="str">
        <f>IF($Q86="","",VLOOKUP($Q86,'Hide Me'!$AD$11:$AE$14,2,FALSE))</f>
        <v/>
      </c>
      <c r="S86" s="149"/>
    </row>
    <row r="87" spans="1:19" s="19" customFormat="1" x14ac:dyDescent="0.25">
      <c r="A87" s="147"/>
      <c r="B87" s="147"/>
      <c r="C87" s="148"/>
      <c r="D87" s="149"/>
      <c r="E87" s="149"/>
      <c r="F87" s="149"/>
      <c r="G87" s="150"/>
      <c r="H87" s="151"/>
      <c r="I87" s="148"/>
      <c r="J87" s="148"/>
      <c r="K87" s="152"/>
      <c r="L87" s="150" t="str">
        <f>IF(K87="","",LOOKUP(K87,{1,2.1,2.2,2.3,3,4.1,4.2,4.3,5.1,5.2,6.1,7,8,9},{"Explosives","Flammable Gas"," Non-Flammable Non-Toxic Gas","Toxic Gas","Flammable Liquid","Flammable Solid","Spontaneously Combustible","Dangerous When Wet","Oxidizing Agent","Organic Peroxide","Toxic","Radioactive","Corrosive","Miscellaneous Dangerous Goods"}))</f>
        <v/>
      </c>
      <c r="M87" s="148"/>
      <c r="N87" s="148"/>
      <c r="O87" s="148"/>
      <c r="P87" s="148"/>
      <c r="Q87" s="150" t="str">
        <f>IF(OR($O87="",$P87=""),"",INDEX('Hide Me'!$AE$4:$AI$8,MATCH($P87,'Hide Me'!$AD$4:$AD$8,0),MATCH($O87,'Hide Me'!$AE$3:$AI$3,0)))</f>
        <v/>
      </c>
      <c r="R87" s="150" t="str">
        <f>IF($Q87="","",VLOOKUP($Q87,'Hide Me'!$AD$11:$AE$14,2,FALSE))</f>
        <v/>
      </c>
      <c r="S87" s="149"/>
    </row>
    <row r="88" spans="1:19" s="19" customFormat="1" x14ac:dyDescent="0.25">
      <c r="A88" s="147"/>
      <c r="B88" s="147"/>
      <c r="C88" s="148"/>
      <c r="D88" s="149"/>
      <c r="E88" s="149"/>
      <c r="F88" s="149"/>
      <c r="G88" s="150"/>
      <c r="H88" s="151"/>
      <c r="I88" s="148"/>
      <c r="J88" s="148"/>
      <c r="K88" s="152"/>
      <c r="L88" s="150" t="str">
        <f>IF(K88="","",LOOKUP(K88,{1,2.1,2.2,2.3,3,4.1,4.2,4.3,5.1,5.2,6.1,7,8,9},{"Explosives","Flammable Gas"," Non-Flammable Non-Toxic Gas","Toxic Gas","Flammable Liquid","Flammable Solid","Spontaneously Combustible","Dangerous When Wet","Oxidizing Agent","Organic Peroxide","Toxic","Radioactive","Corrosive","Miscellaneous Dangerous Goods"}))</f>
        <v/>
      </c>
      <c r="M88" s="148"/>
      <c r="N88" s="148"/>
      <c r="O88" s="148"/>
      <c r="P88" s="148"/>
      <c r="Q88" s="150" t="str">
        <f>IF(OR($O88="",$P88=""),"",INDEX('Hide Me'!$AE$4:$AI$8,MATCH($P88,'Hide Me'!$AD$4:$AD$8,0),MATCH($O88,'Hide Me'!$AE$3:$AI$3,0)))</f>
        <v/>
      </c>
      <c r="R88" s="150" t="str">
        <f>IF($Q88="","",VLOOKUP($Q88,'Hide Me'!$AD$11:$AE$14,2,FALSE))</f>
        <v/>
      </c>
      <c r="S88" s="149"/>
    </row>
    <row r="89" spans="1:19" s="19" customFormat="1" x14ac:dyDescent="0.25">
      <c r="A89" s="147"/>
      <c r="B89" s="147"/>
      <c r="C89" s="148"/>
      <c r="D89" s="149"/>
      <c r="E89" s="149"/>
      <c r="F89" s="149"/>
      <c r="G89" s="150"/>
      <c r="H89" s="151"/>
      <c r="I89" s="148"/>
      <c r="J89" s="148"/>
      <c r="K89" s="152"/>
      <c r="L89" s="150" t="str">
        <f>IF(K89="","",LOOKUP(K89,{1,2.1,2.2,2.3,3,4.1,4.2,4.3,5.1,5.2,6.1,7,8,9},{"Explosives","Flammable Gas"," Non-Flammable Non-Toxic Gas","Toxic Gas","Flammable Liquid","Flammable Solid","Spontaneously Combustible","Dangerous When Wet","Oxidizing Agent","Organic Peroxide","Toxic","Radioactive","Corrosive","Miscellaneous Dangerous Goods"}))</f>
        <v/>
      </c>
      <c r="M89" s="148"/>
      <c r="N89" s="148"/>
      <c r="O89" s="148"/>
      <c r="P89" s="148"/>
      <c r="Q89" s="150" t="str">
        <f>IF(OR($O89="",$P89=""),"",INDEX('Hide Me'!$AE$4:$AI$8,MATCH($P89,'Hide Me'!$AD$4:$AD$8,0),MATCH($O89,'Hide Me'!$AE$3:$AI$3,0)))</f>
        <v/>
      </c>
      <c r="R89" s="150" t="str">
        <f>IF($Q89="","",VLOOKUP($Q89,'Hide Me'!$AD$11:$AE$14,2,FALSE))</f>
        <v/>
      </c>
      <c r="S89" s="149"/>
    </row>
    <row r="90" spans="1:19" s="19" customFormat="1" x14ac:dyDescent="0.25">
      <c r="A90" s="147"/>
      <c r="B90" s="147"/>
      <c r="C90" s="148"/>
      <c r="D90" s="149"/>
      <c r="E90" s="149"/>
      <c r="F90" s="149"/>
      <c r="G90" s="150"/>
      <c r="H90" s="151"/>
      <c r="I90" s="148"/>
      <c r="J90" s="148"/>
      <c r="K90" s="152"/>
      <c r="L90" s="150" t="str">
        <f>IF(K90="","",LOOKUP(K90,{1,2.1,2.2,2.3,3,4.1,4.2,4.3,5.1,5.2,6.1,7,8,9},{"Explosives","Flammable Gas"," Non-Flammable Non-Toxic Gas","Toxic Gas","Flammable Liquid","Flammable Solid","Spontaneously Combustible","Dangerous When Wet","Oxidizing Agent","Organic Peroxide","Toxic","Radioactive","Corrosive","Miscellaneous Dangerous Goods"}))</f>
        <v/>
      </c>
      <c r="M90" s="148"/>
      <c r="N90" s="148"/>
      <c r="O90" s="148"/>
      <c r="P90" s="148"/>
      <c r="Q90" s="150" t="str">
        <f>IF(OR($O90="",$P90=""),"",INDEX('Hide Me'!$AE$4:$AI$8,MATCH($P90,'Hide Me'!$AD$4:$AD$8,0),MATCH($O90,'Hide Me'!$AE$3:$AI$3,0)))</f>
        <v/>
      </c>
      <c r="R90" s="150" t="str">
        <f>IF($Q90="","",VLOOKUP($Q90,'Hide Me'!$AD$11:$AE$14,2,FALSE))</f>
        <v/>
      </c>
      <c r="S90" s="149"/>
    </row>
    <row r="91" spans="1:19" s="19" customFormat="1" x14ac:dyDescent="0.25">
      <c r="A91" s="147"/>
      <c r="B91" s="147"/>
      <c r="C91" s="148"/>
      <c r="D91" s="149"/>
      <c r="E91" s="149"/>
      <c r="F91" s="149"/>
      <c r="G91" s="150"/>
      <c r="H91" s="151"/>
      <c r="I91" s="148"/>
      <c r="J91" s="148"/>
      <c r="K91" s="152"/>
      <c r="L91" s="150" t="str">
        <f>IF(K91="","",LOOKUP(K91,{1,2.1,2.2,2.3,3,4.1,4.2,4.3,5.1,5.2,6.1,7,8,9},{"Explosives","Flammable Gas"," Non-Flammable Non-Toxic Gas","Toxic Gas","Flammable Liquid","Flammable Solid","Spontaneously Combustible","Dangerous When Wet","Oxidizing Agent","Organic Peroxide","Toxic","Radioactive","Corrosive","Miscellaneous Dangerous Goods"}))</f>
        <v/>
      </c>
      <c r="M91" s="148"/>
      <c r="N91" s="148"/>
      <c r="O91" s="148"/>
      <c r="P91" s="148"/>
      <c r="Q91" s="150" t="str">
        <f>IF(OR($O91="",$P91=""),"",INDEX('Hide Me'!$AE$4:$AI$8,MATCH($P91,'Hide Me'!$AD$4:$AD$8,0),MATCH($O91,'Hide Me'!$AE$3:$AI$3,0)))</f>
        <v/>
      </c>
      <c r="R91" s="150" t="str">
        <f>IF($Q91="","",VLOOKUP($Q91,'Hide Me'!$AD$11:$AE$14,2,FALSE))</f>
        <v/>
      </c>
      <c r="S91" s="149"/>
    </row>
    <row r="92" spans="1:19" s="19" customFormat="1" x14ac:dyDescent="0.25">
      <c r="A92" s="147"/>
      <c r="B92" s="147"/>
      <c r="C92" s="148"/>
      <c r="D92" s="149"/>
      <c r="E92" s="149"/>
      <c r="F92" s="149"/>
      <c r="G92" s="150"/>
      <c r="H92" s="151"/>
      <c r="I92" s="148"/>
      <c r="J92" s="148"/>
      <c r="K92" s="152"/>
      <c r="L92" s="150" t="str">
        <f>IF(K92="","",LOOKUP(K92,{1,2.1,2.2,2.3,3,4.1,4.2,4.3,5.1,5.2,6.1,7,8,9},{"Explosives","Flammable Gas"," Non-Flammable Non-Toxic Gas","Toxic Gas","Flammable Liquid","Flammable Solid","Spontaneously Combustible","Dangerous When Wet","Oxidizing Agent","Organic Peroxide","Toxic","Radioactive","Corrosive","Miscellaneous Dangerous Goods"}))</f>
        <v/>
      </c>
      <c r="M92" s="148"/>
      <c r="N92" s="148"/>
      <c r="O92" s="148"/>
      <c r="P92" s="148"/>
      <c r="Q92" s="150" t="str">
        <f>IF(OR($O92="",$P92=""),"",INDEX('Hide Me'!$AE$4:$AI$8,MATCH($P92,'Hide Me'!$AD$4:$AD$8,0),MATCH($O92,'Hide Me'!$AE$3:$AI$3,0)))</f>
        <v/>
      </c>
      <c r="R92" s="150" t="str">
        <f>IF($Q92="","",VLOOKUP($Q92,'Hide Me'!$AD$11:$AE$14,2,FALSE))</f>
        <v/>
      </c>
      <c r="S92" s="149"/>
    </row>
    <row r="93" spans="1:19" s="19" customFormat="1" x14ac:dyDescent="0.25">
      <c r="A93" s="147"/>
      <c r="B93" s="147"/>
      <c r="C93" s="148"/>
      <c r="D93" s="149"/>
      <c r="E93" s="149"/>
      <c r="F93" s="149"/>
      <c r="G93" s="150"/>
      <c r="H93" s="151"/>
      <c r="I93" s="148"/>
      <c r="J93" s="148"/>
      <c r="K93" s="152"/>
      <c r="L93" s="150" t="str">
        <f>IF(K93="","",LOOKUP(K93,{1,2.1,2.2,2.3,3,4.1,4.2,4.3,5.1,5.2,6.1,7,8,9},{"Explosives","Flammable Gas"," Non-Flammable Non-Toxic Gas","Toxic Gas","Flammable Liquid","Flammable Solid","Spontaneously Combustible","Dangerous When Wet","Oxidizing Agent","Organic Peroxide","Toxic","Radioactive","Corrosive","Miscellaneous Dangerous Goods"}))</f>
        <v/>
      </c>
      <c r="M93" s="148"/>
      <c r="N93" s="148"/>
      <c r="O93" s="148"/>
      <c r="P93" s="148"/>
      <c r="Q93" s="150" t="str">
        <f>IF(OR($O93="",$P93=""),"",INDEX('Hide Me'!$AE$4:$AI$8,MATCH($P93,'Hide Me'!$AD$4:$AD$8,0),MATCH($O93,'Hide Me'!$AE$3:$AI$3,0)))</f>
        <v/>
      </c>
      <c r="R93" s="150" t="str">
        <f>IF($Q93="","",VLOOKUP($Q93,'Hide Me'!$AD$11:$AE$14,2,FALSE))</f>
        <v/>
      </c>
      <c r="S93" s="149"/>
    </row>
    <row r="94" spans="1:19" s="19" customFormat="1" x14ac:dyDescent="0.25">
      <c r="A94" s="147"/>
      <c r="B94" s="147"/>
      <c r="C94" s="148"/>
      <c r="D94" s="149"/>
      <c r="E94" s="149"/>
      <c r="F94" s="149"/>
      <c r="G94" s="150"/>
      <c r="H94" s="151"/>
      <c r="I94" s="148"/>
      <c r="J94" s="148"/>
      <c r="K94" s="152"/>
      <c r="L94" s="150" t="str">
        <f>IF(K94="","",LOOKUP(K94,{1,2.1,2.2,2.3,3,4.1,4.2,4.3,5.1,5.2,6.1,7,8,9},{"Explosives","Flammable Gas"," Non-Flammable Non-Toxic Gas","Toxic Gas","Flammable Liquid","Flammable Solid","Spontaneously Combustible","Dangerous When Wet","Oxidizing Agent","Organic Peroxide","Toxic","Radioactive","Corrosive","Miscellaneous Dangerous Goods"}))</f>
        <v/>
      </c>
      <c r="M94" s="148"/>
      <c r="N94" s="148"/>
      <c r="O94" s="148"/>
      <c r="P94" s="148"/>
      <c r="Q94" s="150" t="str">
        <f>IF(OR($O94="",$P94=""),"",INDEX('Hide Me'!$AE$4:$AI$8,MATCH($P94,'Hide Me'!$AD$4:$AD$8,0),MATCH($O94,'Hide Me'!$AE$3:$AI$3,0)))</f>
        <v/>
      </c>
      <c r="R94" s="150" t="str">
        <f>IF($Q94="","",VLOOKUP($Q94,'Hide Me'!$AD$11:$AE$14,2,FALSE))</f>
        <v/>
      </c>
      <c r="S94" s="149"/>
    </row>
    <row r="95" spans="1:19" s="19" customFormat="1" x14ac:dyDescent="0.25">
      <c r="A95" s="147"/>
      <c r="B95" s="147"/>
      <c r="C95" s="148"/>
      <c r="D95" s="149"/>
      <c r="E95" s="149"/>
      <c r="F95" s="149"/>
      <c r="G95" s="150"/>
      <c r="H95" s="151"/>
      <c r="I95" s="148"/>
      <c r="J95" s="148"/>
      <c r="K95" s="152"/>
      <c r="L95" s="150" t="str">
        <f>IF(K95="","",LOOKUP(K95,{1,2.1,2.2,2.3,3,4.1,4.2,4.3,5.1,5.2,6.1,7,8,9},{"Explosives","Flammable Gas"," Non-Flammable Non-Toxic Gas","Toxic Gas","Flammable Liquid","Flammable Solid","Spontaneously Combustible","Dangerous When Wet","Oxidizing Agent","Organic Peroxide","Toxic","Radioactive","Corrosive","Miscellaneous Dangerous Goods"}))</f>
        <v/>
      </c>
      <c r="M95" s="148"/>
      <c r="N95" s="148"/>
      <c r="O95" s="148"/>
      <c r="P95" s="148"/>
      <c r="Q95" s="150" t="str">
        <f>IF(OR($O95="",$P95=""),"",INDEX('Hide Me'!$AE$4:$AI$8,MATCH($P95,'Hide Me'!$AD$4:$AD$8,0),MATCH($O95,'Hide Me'!$AE$3:$AI$3,0)))</f>
        <v/>
      </c>
      <c r="R95" s="150" t="str">
        <f>IF($Q95="","",VLOOKUP($Q95,'Hide Me'!$AD$11:$AE$14,2,FALSE))</f>
        <v/>
      </c>
      <c r="S95" s="149"/>
    </row>
    <row r="96" spans="1:19" s="19" customFormat="1" x14ac:dyDescent="0.25">
      <c r="A96" s="147"/>
      <c r="B96" s="147"/>
      <c r="C96" s="148"/>
      <c r="D96" s="149"/>
      <c r="E96" s="149"/>
      <c r="F96" s="149"/>
      <c r="G96" s="150"/>
      <c r="H96" s="151"/>
      <c r="I96" s="148"/>
      <c r="J96" s="148"/>
      <c r="K96" s="152"/>
      <c r="L96" s="150" t="str">
        <f>IF(K96="","",LOOKUP(K96,{1,2.1,2.2,2.3,3,4.1,4.2,4.3,5.1,5.2,6.1,7,8,9},{"Explosives","Flammable Gas"," Non-Flammable Non-Toxic Gas","Toxic Gas","Flammable Liquid","Flammable Solid","Spontaneously Combustible","Dangerous When Wet","Oxidizing Agent","Organic Peroxide","Toxic","Radioactive","Corrosive","Miscellaneous Dangerous Goods"}))</f>
        <v/>
      </c>
      <c r="M96" s="148"/>
      <c r="N96" s="148"/>
      <c r="O96" s="148"/>
      <c r="P96" s="148"/>
      <c r="Q96" s="150" t="str">
        <f>IF(OR($O96="",$P96=""),"",INDEX('Hide Me'!$AE$4:$AI$8,MATCH($P96,'Hide Me'!$AD$4:$AD$8,0),MATCH($O96,'Hide Me'!$AE$3:$AI$3,0)))</f>
        <v/>
      </c>
      <c r="R96" s="150" t="str">
        <f>IF($Q96="","",VLOOKUP($Q96,'Hide Me'!$AD$11:$AE$14,2,FALSE))</f>
        <v/>
      </c>
      <c r="S96" s="149"/>
    </row>
    <row r="97" spans="1:19" s="19" customFormat="1" x14ac:dyDescent="0.25">
      <c r="A97" s="147"/>
      <c r="B97" s="147"/>
      <c r="C97" s="148"/>
      <c r="D97" s="149"/>
      <c r="E97" s="149"/>
      <c r="F97" s="149"/>
      <c r="G97" s="150"/>
      <c r="H97" s="151"/>
      <c r="I97" s="148"/>
      <c r="J97" s="148"/>
      <c r="K97" s="152"/>
      <c r="L97" s="150" t="str">
        <f>IF(K97="","",LOOKUP(K97,{1,2.1,2.2,2.3,3,4.1,4.2,4.3,5.1,5.2,6.1,7,8,9},{"Explosives","Flammable Gas"," Non-Flammable Non-Toxic Gas","Toxic Gas","Flammable Liquid","Flammable Solid","Spontaneously Combustible","Dangerous When Wet","Oxidizing Agent","Organic Peroxide","Toxic","Radioactive","Corrosive","Miscellaneous Dangerous Goods"}))</f>
        <v/>
      </c>
      <c r="M97" s="148"/>
      <c r="N97" s="148"/>
      <c r="O97" s="148"/>
      <c r="P97" s="148"/>
      <c r="Q97" s="150" t="str">
        <f>IF(OR($O97="",$P97=""),"",INDEX('Hide Me'!$AE$4:$AI$8,MATCH($P97,'Hide Me'!$AD$4:$AD$8,0),MATCH($O97,'Hide Me'!$AE$3:$AI$3,0)))</f>
        <v/>
      </c>
      <c r="R97" s="150" t="str">
        <f>IF($Q97="","",VLOOKUP($Q97,'Hide Me'!$AD$11:$AE$14,2,FALSE))</f>
        <v/>
      </c>
      <c r="S97" s="149"/>
    </row>
    <row r="98" spans="1:19" s="19" customFormat="1" x14ac:dyDescent="0.25">
      <c r="A98" s="147"/>
      <c r="B98" s="147"/>
      <c r="C98" s="148"/>
      <c r="D98" s="149"/>
      <c r="E98" s="149"/>
      <c r="F98" s="149"/>
      <c r="G98" s="150"/>
      <c r="H98" s="151"/>
      <c r="I98" s="148"/>
      <c r="J98" s="148"/>
      <c r="K98" s="152"/>
      <c r="L98" s="150" t="str">
        <f>IF(K98="","",LOOKUP(K98,{1,2.1,2.2,2.3,3,4.1,4.2,4.3,5.1,5.2,6.1,7,8,9},{"Explosives","Flammable Gas"," Non-Flammable Non-Toxic Gas","Toxic Gas","Flammable Liquid","Flammable Solid","Spontaneously Combustible","Dangerous When Wet","Oxidizing Agent","Organic Peroxide","Toxic","Radioactive","Corrosive","Miscellaneous Dangerous Goods"}))</f>
        <v/>
      </c>
      <c r="M98" s="148"/>
      <c r="N98" s="148"/>
      <c r="O98" s="148"/>
      <c r="P98" s="148"/>
      <c r="Q98" s="150" t="str">
        <f>IF(OR($O98="",$P98=""),"",INDEX('Hide Me'!$AE$4:$AI$8,MATCH($P98,'Hide Me'!$AD$4:$AD$8,0),MATCH($O98,'Hide Me'!$AE$3:$AI$3,0)))</f>
        <v/>
      </c>
      <c r="R98" s="150" t="str">
        <f>IF($Q98="","",VLOOKUP($Q98,'Hide Me'!$AD$11:$AE$14,2,FALSE))</f>
        <v/>
      </c>
      <c r="S98" s="149"/>
    </row>
    <row r="99" spans="1:19" s="19" customFormat="1" x14ac:dyDescent="0.25">
      <c r="A99" s="147"/>
      <c r="B99" s="147"/>
      <c r="C99" s="148"/>
      <c r="D99" s="149"/>
      <c r="E99" s="149"/>
      <c r="F99" s="149"/>
      <c r="G99" s="150"/>
      <c r="H99" s="151"/>
      <c r="I99" s="148"/>
      <c r="J99" s="148"/>
      <c r="K99" s="152"/>
      <c r="L99" s="150" t="str">
        <f>IF(K99="","",LOOKUP(K99,{1,2.1,2.2,2.3,3,4.1,4.2,4.3,5.1,5.2,6.1,7,8,9},{"Explosives","Flammable Gas"," Non-Flammable Non-Toxic Gas","Toxic Gas","Flammable Liquid","Flammable Solid","Spontaneously Combustible","Dangerous When Wet","Oxidizing Agent","Organic Peroxide","Toxic","Radioactive","Corrosive","Miscellaneous Dangerous Goods"}))</f>
        <v/>
      </c>
      <c r="M99" s="148"/>
      <c r="N99" s="148"/>
      <c r="O99" s="148"/>
      <c r="P99" s="148"/>
      <c r="Q99" s="150" t="str">
        <f>IF(OR($O99="",$P99=""),"",INDEX('Hide Me'!$AE$4:$AI$8,MATCH($P99,'Hide Me'!$AD$4:$AD$8,0),MATCH($O99,'Hide Me'!$AE$3:$AI$3,0)))</f>
        <v/>
      </c>
      <c r="R99" s="150" t="str">
        <f>IF($Q99="","",VLOOKUP($Q99,'Hide Me'!$AD$11:$AE$14,2,FALSE))</f>
        <v/>
      </c>
      <c r="S99" s="149"/>
    </row>
    <row r="100" spans="1:19" s="19" customFormat="1" x14ac:dyDescent="0.25">
      <c r="A100" s="147"/>
      <c r="B100" s="147"/>
      <c r="C100" s="148"/>
      <c r="D100" s="149"/>
      <c r="E100" s="149"/>
      <c r="F100" s="149"/>
      <c r="G100" s="150"/>
      <c r="H100" s="151"/>
      <c r="I100" s="148"/>
      <c r="J100" s="148"/>
      <c r="K100" s="152"/>
      <c r="L100" s="150"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8"/>
      <c r="N100" s="148"/>
      <c r="O100" s="148"/>
      <c r="P100" s="148"/>
      <c r="Q100" s="150" t="str">
        <f>IF(OR($O100="",$P100=""),"",INDEX('Hide Me'!$AE$4:$AI$8,MATCH($P100,'Hide Me'!$AD$4:$AD$8,0),MATCH($O100,'Hide Me'!$AE$3:$AI$3,0)))</f>
        <v/>
      </c>
      <c r="R100" s="150" t="str">
        <f>IF($Q100="","",VLOOKUP($Q100,'Hide Me'!$AD$11:$AE$14,2,FALSE))</f>
        <v/>
      </c>
      <c r="S100" s="149"/>
    </row>
    <row r="101" spans="1:19" s="19" customFormat="1" x14ac:dyDescent="0.25">
      <c r="A101" s="147"/>
      <c r="B101" s="147"/>
      <c r="C101" s="148"/>
      <c r="D101" s="149"/>
      <c r="E101" s="149"/>
      <c r="F101" s="149"/>
      <c r="G101" s="150"/>
      <c r="H101" s="151"/>
      <c r="I101" s="148"/>
      <c r="J101" s="148"/>
      <c r="K101" s="152"/>
      <c r="L101" s="150"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8"/>
      <c r="N101" s="148"/>
      <c r="O101" s="148"/>
      <c r="P101" s="148"/>
      <c r="Q101" s="150" t="str">
        <f>IF(OR($O101="",$P101=""),"",INDEX('Hide Me'!$AE$4:$AI$8,MATCH($P101,'Hide Me'!$AD$4:$AD$8,0),MATCH($O101,'Hide Me'!$AE$3:$AI$3,0)))</f>
        <v/>
      </c>
      <c r="R101" s="150" t="str">
        <f>IF($Q101="","",VLOOKUP($Q101,'Hide Me'!$AD$11:$AE$14,2,FALSE))</f>
        <v/>
      </c>
      <c r="S101" s="149"/>
    </row>
    <row r="102" spans="1:19" s="19" customFormat="1" x14ac:dyDescent="0.25">
      <c r="A102" s="147"/>
      <c r="B102" s="147"/>
      <c r="C102" s="148"/>
      <c r="D102" s="149"/>
      <c r="E102" s="149"/>
      <c r="F102" s="149"/>
      <c r="G102" s="150"/>
      <c r="H102" s="151"/>
      <c r="I102" s="148"/>
      <c r="J102" s="148"/>
      <c r="K102" s="152"/>
      <c r="L102" s="150"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8"/>
      <c r="N102" s="148"/>
      <c r="O102" s="148"/>
      <c r="P102" s="148"/>
      <c r="Q102" s="150" t="str">
        <f>IF(OR($O102="",$P102=""),"",INDEX('Hide Me'!$AE$4:$AI$8,MATCH($P102,'Hide Me'!$AD$4:$AD$8,0),MATCH($O102,'Hide Me'!$AE$3:$AI$3,0)))</f>
        <v/>
      </c>
      <c r="R102" s="150" t="str">
        <f>IF($Q102="","",VLOOKUP($Q102,'Hide Me'!$AD$11:$AE$14,2,FALSE))</f>
        <v/>
      </c>
      <c r="S102" s="149"/>
    </row>
    <row r="103" spans="1:19" s="19" customFormat="1" x14ac:dyDescent="0.25">
      <c r="A103" s="147"/>
      <c r="B103" s="147"/>
      <c r="C103" s="148"/>
      <c r="D103" s="149"/>
      <c r="E103" s="149"/>
      <c r="F103" s="149"/>
      <c r="G103" s="150"/>
      <c r="H103" s="151"/>
      <c r="I103" s="148"/>
      <c r="J103" s="148"/>
      <c r="K103" s="152"/>
      <c r="L103" s="150"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8"/>
      <c r="N103" s="148"/>
      <c r="O103" s="148"/>
      <c r="P103" s="148"/>
      <c r="Q103" s="150" t="str">
        <f>IF(OR($O103="",$P103=""),"",INDEX('Hide Me'!$AE$4:$AI$8,MATCH($P103,'Hide Me'!$AD$4:$AD$8,0),MATCH($O103,'Hide Me'!$AE$3:$AI$3,0)))</f>
        <v/>
      </c>
      <c r="R103" s="150" t="str">
        <f>IF($Q103="","",VLOOKUP($Q103,'Hide Me'!$AD$11:$AE$14,2,FALSE))</f>
        <v/>
      </c>
      <c r="S103" s="149"/>
    </row>
    <row r="104" spans="1:19" s="19" customFormat="1" x14ac:dyDescent="0.25">
      <c r="A104" s="147"/>
      <c r="B104" s="147"/>
      <c r="C104" s="148"/>
      <c r="D104" s="149"/>
      <c r="E104" s="149"/>
      <c r="F104" s="149"/>
      <c r="G104" s="150"/>
      <c r="H104" s="151"/>
      <c r="I104" s="148"/>
      <c r="J104" s="148"/>
      <c r="K104" s="152"/>
      <c r="L104" s="150"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8"/>
      <c r="N104" s="148"/>
      <c r="O104" s="148"/>
      <c r="P104" s="148"/>
      <c r="Q104" s="150" t="str">
        <f>IF(OR($O104="",$P104=""),"",INDEX('Hide Me'!$AE$4:$AI$8,MATCH($P104,'Hide Me'!$AD$4:$AD$8,0),MATCH($O104,'Hide Me'!$AE$3:$AI$3,0)))</f>
        <v/>
      </c>
      <c r="R104" s="150" t="str">
        <f>IF($Q104="","",VLOOKUP($Q104,'Hide Me'!$AD$11:$AE$14,2,FALSE))</f>
        <v/>
      </c>
      <c r="S104" s="149"/>
    </row>
    <row r="105" spans="1:19" s="19" customFormat="1" x14ac:dyDescent="0.25">
      <c r="A105" s="147"/>
      <c r="B105" s="147"/>
      <c r="C105" s="148"/>
      <c r="D105" s="149"/>
      <c r="E105" s="149"/>
      <c r="F105" s="149"/>
      <c r="G105" s="150"/>
      <c r="H105" s="151"/>
      <c r="I105" s="148"/>
      <c r="J105" s="148"/>
      <c r="K105" s="152"/>
      <c r="L105" s="150"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8"/>
      <c r="N105" s="148"/>
      <c r="O105" s="148"/>
      <c r="P105" s="148"/>
      <c r="Q105" s="150" t="str">
        <f>IF(OR($O105="",$P105=""),"",INDEX('Hide Me'!$AE$4:$AI$8,MATCH($P105,'Hide Me'!$AD$4:$AD$8,0),MATCH($O105,'Hide Me'!$AE$3:$AI$3,0)))</f>
        <v/>
      </c>
      <c r="R105" s="150" t="str">
        <f>IF($Q105="","",VLOOKUP($Q105,'Hide Me'!$AD$11:$AE$14,2,FALSE))</f>
        <v/>
      </c>
      <c r="S105" s="149"/>
    </row>
    <row r="106" spans="1:19" s="19" customFormat="1" x14ac:dyDescent="0.25">
      <c r="A106" s="147"/>
      <c r="B106" s="147"/>
      <c r="C106" s="148"/>
      <c r="D106" s="149"/>
      <c r="E106" s="149"/>
      <c r="F106" s="149"/>
      <c r="G106" s="150"/>
      <c r="H106" s="151"/>
      <c r="I106" s="148"/>
      <c r="J106" s="148"/>
      <c r="K106" s="152"/>
      <c r="L106" s="150"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8"/>
      <c r="N106" s="148"/>
      <c r="O106" s="148"/>
      <c r="P106" s="148"/>
      <c r="Q106" s="150" t="str">
        <f>IF(OR($O106="",$P106=""),"",INDEX('Hide Me'!$AE$4:$AI$8,MATCH($P106,'Hide Me'!$AD$4:$AD$8,0),MATCH($O106,'Hide Me'!$AE$3:$AI$3,0)))</f>
        <v/>
      </c>
      <c r="R106" s="150" t="str">
        <f>IF($Q106="","",VLOOKUP($Q106,'Hide Me'!$AD$11:$AE$14,2,FALSE))</f>
        <v/>
      </c>
      <c r="S106" s="149"/>
    </row>
    <row r="107" spans="1:19" s="19" customFormat="1" x14ac:dyDescent="0.25">
      <c r="A107" s="147"/>
      <c r="B107" s="147"/>
      <c r="C107" s="148"/>
      <c r="D107" s="149"/>
      <c r="E107" s="149"/>
      <c r="F107" s="149"/>
      <c r="G107" s="150"/>
      <c r="H107" s="151"/>
      <c r="I107" s="148"/>
      <c r="J107" s="148"/>
      <c r="K107" s="152"/>
      <c r="L107" s="150"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8"/>
      <c r="N107" s="148"/>
      <c r="O107" s="148"/>
      <c r="P107" s="148"/>
      <c r="Q107" s="150" t="str">
        <f>IF(OR($O107="",$P107=""),"",INDEX('Hide Me'!$AE$4:$AI$8,MATCH($P107,'Hide Me'!$AD$4:$AD$8,0),MATCH($O107,'Hide Me'!$AE$3:$AI$3,0)))</f>
        <v/>
      </c>
      <c r="R107" s="150" t="str">
        <f>IF($Q107="","",VLOOKUP($Q107,'Hide Me'!$AD$11:$AE$14,2,FALSE))</f>
        <v/>
      </c>
      <c r="S107" s="149"/>
    </row>
    <row r="108" spans="1:19" s="19" customFormat="1" x14ac:dyDescent="0.25">
      <c r="A108" s="147"/>
      <c r="B108" s="147"/>
      <c r="C108" s="148"/>
      <c r="D108" s="149"/>
      <c r="E108" s="149"/>
      <c r="F108" s="149"/>
      <c r="G108" s="150"/>
      <c r="H108" s="151"/>
      <c r="I108" s="148"/>
      <c r="J108" s="148"/>
      <c r="K108" s="152"/>
      <c r="L108" s="150"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8"/>
      <c r="N108" s="148"/>
      <c r="O108" s="148"/>
      <c r="P108" s="148"/>
      <c r="Q108" s="150" t="str">
        <f>IF(OR($O108="",$P108=""),"",INDEX('Hide Me'!$AE$4:$AI$8,MATCH($P108,'Hide Me'!$AD$4:$AD$8,0),MATCH($O108,'Hide Me'!$AE$3:$AI$3,0)))</f>
        <v/>
      </c>
      <c r="R108" s="150" t="str">
        <f>IF($Q108="","",VLOOKUP($Q108,'Hide Me'!$AD$11:$AE$14,2,FALSE))</f>
        <v/>
      </c>
      <c r="S108" s="149"/>
    </row>
    <row r="109" spans="1:19" s="19" customFormat="1" x14ac:dyDescent="0.25">
      <c r="A109" s="147"/>
      <c r="B109" s="147"/>
      <c r="C109" s="148"/>
      <c r="D109" s="149"/>
      <c r="E109" s="149"/>
      <c r="F109" s="149"/>
      <c r="G109" s="150"/>
      <c r="H109" s="151"/>
      <c r="I109" s="148"/>
      <c r="J109" s="148"/>
      <c r="K109" s="152"/>
      <c r="L109" s="150"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8"/>
      <c r="N109" s="148"/>
      <c r="O109" s="148"/>
      <c r="P109" s="148"/>
      <c r="Q109" s="150" t="str">
        <f>IF(OR($O109="",$P109=""),"",INDEX('Hide Me'!$AE$4:$AI$8,MATCH($P109,'Hide Me'!$AD$4:$AD$8,0),MATCH($O109,'Hide Me'!$AE$3:$AI$3,0)))</f>
        <v/>
      </c>
      <c r="R109" s="150" t="str">
        <f>IF($Q109="","",VLOOKUP($Q109,'Hide Me'!$AD$11:$AE$14,2,FALSE))</f>
        <v/>
      </c>
      <c r="S109" s="149"/>
    </row>
    <row r="110" spans="1:19" s="19" customFormat="1" x14ac:dyDescent="0.25">
      <c r="A110" s="147"/>
      <c r="B110" s="147"/>
      <c r="C110" s="148"/>
      <c r="D110" s="149"/>
      <c r="E110" s="149"/>
      <c r="F110" s="149"/>
      <c r="G110" s="150"/>
      <c r="H110" s="151"/>
      <c r="I110" s="148"/>
      <c r="J110" s="148"/>
      <c r="K110" s="152"/>
      <c r="L110" s="150"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8"/>
      <c r="N110" s="148"/>
      <c r="O110" s="148"/>
      <c r="P110" s="148"/>
      <c r="Q110" s="150" t="str">
        <f>IF(OR($O110="",$P110=""),"",INDEX('Hide Me'!$AE$4:$AI$8,MATCH($P110,'Hide Me'!$AD$4:$AD$8,0),MATCH($O110,'Hide Me'!$AE$3:$AI$3,0)))</f>
        <v/>
      </c>
      <c r="R110" s="150" t="str">
        <f>IF($Q110="","",VLOOKUP($Q110,'Hide Me'!$AD$11:$AE$14,2,FALSE))</f>
        <v/>
      </c>
      <c r="S110" s="149"/>
    </row>
    <row r="111" spans="1:19" s="19" customFormat="1" x14ac:dyDescent="0.25">
      <c r="A111" s="147"/>
      <c r="B111" s="147"/>
      <c r="C111" s="148"/>
      <c r="D111" s="149"/>
      <c r="E111" s="149"/>
      <c r="F111" s="149"/>
      <c r="G111" s="150"/>
      <c r="H111" s="151"/>
      <c r="I111" s="148"/>
      <c r="J111" s="148"/>
      <c r="K111" s="152"/>
      <c r="L111" s="150"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8"/>
      <c r="N111" s="148"/>
      <c r="O111" s="148"/>
      <c r="P111" s="148"/>
      <c r="Q111" s="150" t="str">
        <f>IF(OR($O111="",$P111=""),"",INDEX('Hide Me'!$AE$4:$AI$8,MATCH($P111,'Hide Me'!$AD$4:$AD$8,0),MATCH($O111,'Hide Me'!$AE$3:$AI$3,0)))</f>
        <v/>
      </c>
      <c r="R111" s="150" t="str">
        <f>IF($Q111="","",VLOOKUP($Q111,'Hide Me'!$AD$11:$AE$14,2,FALSE))</f>
        <v/>
      </c>
      <c r="S111" s="149"/>
    </row>
    <row r="112" spans="1:19" s="19" customFormat="1" x14ac:dyDescent="0.25">
      <c r="A112" s="147"/>
      <c r="B112" s="147"/>
      <c r="C112" s="148"/>
      <c r="D112" s="149"/>
      <c r="E112" s="149"/>
      <c r="F112" s="149"/>
      <c r="G112" s="150"/>
      <c r="H112" s="151"/>
      <c r="I112" s="148"/>
      <c r="J112" s="148"/>
      <c r="K112" s="152"/>
      <c r="L112" s="150"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8"/>
      <c r="N112" s="148"/>
      <c r="O112" s="148"/>
      <c r="P112" s="148"/>
      <c r="Q112" s="150" t="str">
        <f>IF(OR($O112="",$P112=""),"",INDEX('Hide Me'!$AE$4:$AI$8,MATCH($P112,'Hide Me'!$AD$4:$AD$8,0),MATCH($O112,'Hide Me'!$AE$3:$AI$3,0)))</f>
        <v/>
      </c>
      <c r="R112" s="150" t="str">
        <f>IF($Q112="","",VLOOKUP($Q112,'Hide Me'!$AD$11:$AE$14,2,FALSE))</f>
        <v/>
      </c>
      <c r="S112" s="149"/>
    </row>
    <row r="113" spans="1:19" s="19" customFormat="1" x14ac:dyDescent="0.25">
      <c r="A113" s="147"/>
      <c r="B113" s="147"/>
      <c r="C113" s="148"/>
      <c r="D113" s="149"/>
      <c r="E113" s="149"/>
      <c r="F113" s="149"/>
      <c r="G113" s="150"/>
      <c r="H113" s="151"/>
      <c r="I113" s="148"/>
      <c r="J113" s="148"/>
      <c r="K113" s="152"/>
      <c r="L113" s="150"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8"/>
      <c r="N113" s="148"/>
      <c r="O113" s="148"/>
      <c r="P113" s="148"/>
      <c r="Q113" s="150" t="str">
        <f>IF(OR($O113="",$P113=""),"",INDEX('Hide Me'!$AE$4:$AI$8,MATCH($P113,'Hide Me'!$AD$4:$AD$8,0),MATCH($O113,'Hide Me'!$AE$3:$AI$3,0)))</f>
        <v/>
      </c>
      <c r="R113" s="150" t="str">
        <f>IF($Q113="","",VLOOKUP($Q113,'Hide Me'!$AD$11:$AE$14,2,FALSE))</f>
        <v/>
      </c>
      <c r="S113" s="149"/>
    </row>
    <row r="114" spans="1:19" s="19" customFormat="1" x14ac:dyDescent="0.25">
      <c r="A114" s="147"/>
      <c r="B114" s="147"/>
      <c r="C114" s="148"/>
      <c r="D114" s="149"/>
      <c r="E114" s="149"/>
      <c r="F114" s="149"/>
      <c r="G114" s="150"/>
      <c r="H114" s="151"/>
      <c r="I114" s="148"/>
      <c r="J114" s="148"/>
      <c r="K114" s="152"/>
      <c r="L114" s="150"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8"/>
      <c r="N114" s="148"/>
      <c r="O114" s="148"/>
      <c r="P114" s="148"/>
      <c r="Q114" s="150" t="str">
        <f>IF(OR($O114="",$P114=""),"",INDEX('Hide Me'!$AE$4:$AI$8,MATCH($P114,'Hide Me'!$AD$4:$AD$8,0),MATCH($O114,'Hide Me'!$AE$3:$AI$3,0)))</f>
        <v/>
      </c>
      <c r="R114" s="150" t="str">
        <f>IF($Q114="","",VLOOKUP($Q114,'Hide Me'!$AD$11:$AE$14,2,FALSE))</f>
        <v/>
      </c>
      <c r="S114" s="149"/>
    </row>
    <row r="115" spans="1:19" s="19" customFormat="1" x14ac:dyDescent="0.25">
      <c r="A115" s="147"/>
      <c r="B115" s="147"/>
      <c r="C115" s="148"/>
      <c r="D115" s="149"/>
      <c r="E115" s="149"/>
      <c r="F115" s="149"/>
      <c r="G115" s="150"/>
      <c r="H115" s="151"/>
      <c r="I115" s="148"/>
      <c r="J115" s="148"/>
      <c r="K115" s="152"/>
      <c r="L115" s="150"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8"/>
      <c r="N115" s="148"/>
      <c r="O115" s="148"/>
      <c r="P115" s="148"/>
      <c r="Q115" s="150" t="str">
        <f>IF(OR($O115="",$P115=""),"",INDEX('Hide Me'!$AE$4:$AI$8,MATCH($P115,'Hide Me'!$AD$4:$AD$8,0),MATCH($O115,'Hide Me'!$AE$3:$AI$3,0)))</f>
        <v/>
      </c>
      <c r="R115" s="150" t="str">
        <f>IF($Q115="","",VLOOKUP($Q115,'Hide Me'!$AD$11:$AE$14,2,FALSE))</f>
        <v/>
      </c>
      <c r="S115" s="149"/>
    </row>
    <row r="116" spans="1:19" s="19" customFormat="1" x14ac:dyDescent="0.25">
      <c r="A116" s="147"/>
      <c r="B116" s="147"/>
      <c r="C116" s="148"/>
      <c r="D116" s="149"/>
      <c r="E116" s="149"/>
      <c r="F116" s="149"/>
      <c r="G116" s="150"/>
      <c r="H116" s="151"/>
      <c r="I116" s="148"/>
      <c r="J116" s="148"/>
      <c r="K116" s="152"/>
      <c r="L116" s="150"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8"/>
      <c r="N116" s="148"/>
      <c r="O116" s="148"/>
      <c r="P116" s="148"/>
      <c r="Q116" s="150" t="str">
        <f>IF(OR($O116="",$P116=""),"",INDEX('Hide Me'!$AE$4:$AI$8,MATCH($P116,'Hide Me'!$AD$4:$AD$8,0),MATCH($O116,'Hide Me'!$AE$3:$AI$3,0)))</f>
        <v/>
      </c>
      <c r="R116" s="150" t="str">
        <f>IF($Q116="","",VLOOKUP($Q116,'Hide Me'!$AD$11:$AE$14,2,FALSE))</f>
        <v/>
      </c>
      <c r="S116" s="149"/>
    </row>
    <row r="117" spans="1:19" s="19" customFormat="1" x14ac:dyDescent="0.25">
      <c r="A117" s="147"/>
      <c r="B117" s="147"/>
      <c r="C117" s="148"/>
      <c r="D117" s="149"/>
      <c r="E117" s="149"/>
      <c r="F117" s="149"/>
      <c r="G117" s="150"/>
      <c r="H117" s="151"/>
      <c r="I117" s="148"/>
      <c r="J117" s="148"/>
      <c r="K117" s="152"/>
      <c r="L117" s="150"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8"/>
      <c r="N117" s="148"/>
      <c r="O117" s="148"/>
      <c r="P117" s="148"/>
      <c r="Q117" s="150" t="str">
        <f>IF(OR($O117="",$P117=""),"",INDEX('Hide Me'!$AE$4:$AI$8,MATCH($P117,'Hide Me'!$AD$4:$AD$8,0),MATCH($O117,'Hide Me'!$AE$3:$AI$3,0)))</f>
        <v/>
      </c>
      <c r="R117" s="150" t="str">
        <f>IF($Q117="","",VLOOKUP($Q117,'Hide Me'!$AD$11:$AE$14,2,FALSE))</f>
        <v/>
      </c>
      <c r="S117" s="149"/>
    </row>
    <row r="118" spans="1:19" s="19" customFormat="1" x14ac:dyDescent="0.25">
      <c r="A118" s="147"/>
      <c r="B118" s="147"/>
      <c r="C118" s="148"/>
      <c r="D118" s="149"/>
      <c r="E118" s="149"/>
      <c r="F118" s="149"/>
      <c r="G118" s="150"/>
      <c r="H118" s="151"/>
      <c r="I118" s="148"/>
      <c r="J118" s="148"/>
      <c r="K118" s="152"/>
      <c r="L118" s="150"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8"/>
      <c r="N118" s="148"/>
      <c r="O118" s="148"/>
      <c r="P118" s="148"/>
      <c r="Q118" s="150" t="str">
        <f>IF(OR($O118="",$P118=""),"",INDEX('Hide Me'!$AE$4:$AI$8,MATCH($P118,'Hide Me'!$AD$4:$AD$8,0),MATCH($O118,'Hide Me'!$AE$3:$AI$3,0)))</f>
        <v/>
      </c>
      <c r="R118" s="150" t="str">
        <f>IF($Q118="","",VLOOKUP($Q118,'Hide Me'!$AD$11:$AE$14,2,FALSE))</f>
        <v/>
      </c>
      <c r="S118" s="149"/>
    </row>
    <row r="119" spans="1:19" s="19" customFormat="1" x14ac:dyDescent="0.25">
      <c r="A119" s="147"/>
      <c r="B119" s="147"/>
      <c r="C119" s="148"/>
      <c r="D119" s="149"/>
      <c r="E119" s="149"/>
      <c r="F119" s="149"/>
      <c r="G119" s="150"/>
      <c r="H119" s="151"/>
      <c r="I119" s="148"/>
      <c r="J119" s="148"/>
      <c r="K119" s="152"/>
      <c r="L119" s="150"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8"/>
      <c r="N119" s="148"/>
      <c r="O119" s="148"/>
      <c r="P119" s="148"/>
      <c r="Q119" s="150" t="str">
        <f>IF(OR($O119="",$P119=""),"",INDEX('Hide Me'!$AE$4:$AI$8,MATCH($P119,'Hide Me'!$AD$4:$AD$8,0),MATCH($O119,'Hide Me'!$AE$3:$AI$3,0)))</f>
        <v/>
      </c>
      <c r="R119" s="150" t="str">
        <f>IF($Q119="","",VLOOKUP($Q119,'Hide Me'!$AD$11:$AE$14,2,FALSE))</f>
        <v/>
      </c>
      <c r="S119" s="149"/>
    </row>
    <row r="120" spans="1:19" s="19" customFormat="1" x14ac:dyDescent="0.25">
      <c r="A120" s="147"/>
      <c r="B120" s="147"/>
      <c r="C120" s="148"/>
      <c r="D120" s="149"/>
      <c r="E120" s="149"/>
      <c r="F120" s="149"/>
      <c r="G120" s="150"/>
      <c r="H120" s="151"/>
      <c r="I120" s="148"/>
      <c r="J120" s="148"/>
      <c r="K120" s="152"/>
      <c r="L120" s="150"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8"/>
      <c r="N120" s="148"/>
      <c r="O120" s="148"/>
      <c r="P120" s="148"/>
      <c r="Q120" s="150" t="str">
        <f>IF(OR($O120="",$P120=""),"",INDEX('Hide Me'!$AE$4:$AI$8,MATCH($P120,'Hide Me'!$AD$4:$AD$8,0),MATCH($O120,'Hide Me'!$AE$3:$AI$3,0)))</f>
        <v/>
      </c>
      <c r="R120" s="150" t="str">
        <f>IF($Q120="","",VLOOKUP($Q120,'Hide Me'!$AD$11:$AE$14,2,FALSE))</f>
        <v/>
      </c>
      <c r="S120" s="149"/>
    </row>
    <row r="121" spans="1:19" s="19" customFormat="1" x14ac:dyDescent="0.25">
      <c r="A121" s="147"/>
      <c r="B121" s="147"/>
      <c r="C121" s="148"/>
      <c r="D121" s="149"/>
      <c r="E121" s="149"/>
      <c r="F121" s="149"/>
      <c r="G121" s="150"/>
      <c r="H121" s="151"/>
      <c r="I121" s="148"/>
      <c r="J121" s="148"/>
      <c r="K121" s="152"/>
      <c r="L121" s="150"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8"/>
      <c r="N121" s="148"/>
      <c r="O121" s="148"/>
      <c r="P121" s="148"/>
      <c r="Q121" s="150" t="str">
        <f>IF(OR($O121="",$P121=""),"",INDEX('Hide Me'!$AE$4:$AI$8,MATCH($P121,'Hide Me'!$AD$4:$AD$8,0),MATCH($O121,'Hide Me'!$AE$3:$AI$3,0)))</f>
        <v/>
      </c>
      <c r="R121" s="150" t="str">
        <f>IF($Q121="","",VLOOKUP($Q121,'Hide Me'!$AD$11:$AE$14,2,FALSE))</f>
        <v/>
      </c>
      <c r="S121" s="149"/>
    </row>
    <row r="122" spans="1:19" s="19" customFormat="1" x14ac:dyDescent="0.25">
      <c r="A122" s="147"/>
      <c r="B122" s="147"/>
      <c r="C122" s="148"/>
      <c r="D122" s="149"/>
      <c r="E122" s="149"/>
      <c r="F122" s="149"/>
      <c r="G122" s="150"/>
      <c r="H122" s="151"/>
      <c r="I122" s="148"/>
      <c r="J122" s="148"/>
      <c r="K122" s="152"/>
      <c r="L122" s="150"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8"/>
      <c r="N122" s="148"/>
      <c r="O122" s="148"/>
      <c r="P122" s="148"/>
      <c r="Q122" s="150" t="str">
        <f>IF(OR($O122="",$P122=""),"",INDEX('Hide Me'!$AE$4:$AI$8,MATCH($P122,'Hide Me'!$AD$4:$AD$8,0),MATCH($O122,'Hide Me'!$AE$3:$AI$3,0)))</f>
        <v/>
      </c>
      <c r="R122" s="150" t="str">
        <f>IF($Q122="","",VLOOKUP($Q122,'Hide Me'!$AD$11:$AE$14,2,FALSE))</f>
        <v/>
      </c>
      <c r="S122" s="149"/>
    </row>
    <row r="123" spans="1:19" s="19" customFormat="1" x14ac:dyDescent="0.25">
      <c r="A123" s="147"/>
      <c r="B123" s="147"/>
      <c r="C123" s="148"/>
      <c r="D123" s="149"/>
      <c r="E123" s="149"/>
      <c r="F123" s="149"/>
      <c r="G123" s="150"/>
      <c r="H123" s="151"/>
      <c r="I123" s="148"/>
      <c r="J123" s="148"/>
      <c r="K123" s="152"/>
      <c r="L123" s="150"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8"/>
      <c r="N123" s="148"/>
      <c r="O123" s="148"/>
      <c r="P123" s="148"/>
      <c r="Q123" s="150" t="str">
        <f>IF(OR($O123="",$P123=""),"",INDEX('Hide Me'!$AE$4:$AI$8,MATCH($P123,'Hide Me'!$AD$4:$AD$8,0),MATCH($O123,'Hide Me'!$AE$3:$AI$3,0)))</f>
        <v/>
      </c>
      <c r="R123" s="150" t="str">
        <f>IF($Q123="","",VLOOKUP($Q123,'Hide Me'!$AD$11:$AE$14,2,FALSE))</f>
        <v/>
      </c>
      <c r="S123" s="149"/>
    </row>
    <row r="124" spans="1:19" s="19" customFormat="1" x14ac:dyDescent="0.25">
      <c r="A124" s="147"/>
      <c r="B124" s="147"/>
      <c r="C124" s="148"/>
      <c r="D124" s="149"/>
      <c r="E124" s="149"/>
      <c r="F124" s="149"/>
      <c r="G124" s="150"/>
      <c r="H124" s="151"/>
      <c r="I124" s="148"/>
      <c r="J124" s="148"/>
      <c r="K124" s="152"/>
      <c r="L124" s="150"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8"/>
      <c r="N124" s="148"/>
      <c r="O124" s="148"/>
      <c r="P124" s="148"/>
      <c r="Q124" s="150" t="str">
        <f>IF(OR($O124="",$P124=""),"",INDEX('Hide Me'!$AE$4:$AI$8,MATCH($P124,'Hide Me'!$AD$4:$AD$8,0),MATCH($O124,'Hide Me'!$AE$3:$AI$3,0)))</f>
        <v/>
      </c>
      <c r="R124" s="150" t="str">
        <f>IF($Q124="","",VLOOKUP($Q124,'Hide Me'!$AD$11:$AE$14,2,FALSE))</f>
        <v/>
      </c>
      <c r="S124" s="149"/>
    </row>
    <row r="125" spans="1:19" s="19" customFormat="1" x14ac:dyDescent="0.25">
      <c r="A125" s="147"/>
      <c r="B125" s="147"/>
      <c r="C125" s="148"/>
      <c r="D125" s="149"/>
      <c r="E125" s="149"/>
      <c r="F125" s="149"/>
      <c r="G125" s="150"/>
      <c r="H125" s="151"/>
      <c r="I125" s="148"/>
      <c r="J125" s="148"/>
      <c r="K125" s="152"/>
      <c r="L125" s="150"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8"/>
      <c r="N125" s="148"/>
      <c r="O125" s="148"/>
      <c r="P125" s="148"/>
      <c r="Q125" s="150" t="str">
        <f>IF(OR($O125="",$P125=""),"",INDEX('Hide Me'!$AE$4:$AI$8,MATCH($P125,'Hide Me'!$AD$4:$AD$8,0),MATCH($O125,'Hide Me'!$AE$3:$AI$3,0)))</f>
        <v/>
      </c>
      <c r="R125" s="150" t="str">
        <f>IF($Q125="","",VLOOKUP($Q125,'Hide Me'!$AD$11:$AE$14,2,FALSE))</f>
        <v/>
      </c>
      <c r="S125" s="149"/>
    </row>
    <row r="126" spans="1:19" s="19" customFormat="1" x14ac:dyDescent="0.25">
      <c r="A126" s="147"/>
      <c r="B126" s="147"/>
      <c r="C126" s="148"/>
      <c r="D126" s="149"/>
      <c r="E126" s="149"/>
      <c r="F126" s="149"/>
      <c r="G126" s="150"/>
      <c r="H126" s="151"/>
      <c r="I126" s="148"/>
      <c r="J126" s="148"/>
      <c r="K126" s="152"/>
      <c r="L126" s="150"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8"/>
      <c r="N126" s="148"/>
      <c r="O126" s="148"/>
      <c r="P126" s="148"/>
      <c r="Q126" s="150" t="str">
        <f>IF(OR($O126="",$P126=""),"",INDEX('Hide Me'!$AE$4:$AI$8,MATCH($P126,'Hide Me'!$AD$4:$AD$8,0),MATCH($O126,'Hide Me'!$AE$3:$AI$3,0)))</f>
        <v/>
      </c>
      <c r="R126" s="150" t="str">
        <f>IF($Q126="","",VLOOKUP($Q126,'Hide Me'!$AD$11:$AE$14,2,FALSE))</f>
        <v/>
      </c>
      <c r="S126" s="149"/>
    </row>
    <row r="127" spans="1:19" s="19" customFormat="1" x14ac:dyDescent="0.25">
      <c r="A127" s="147"/>
      <c r="B127" s="147"/>
      <c r="C127" s="148"/>
      <c r="D127" s="149"/>
      <c r="E127" s="149"/>
      <c r="F127" s="149"/>
      <c r="G127" s="150"/>
      <c r="H127" s="151"/>
      <c r="I127" s="148"/>
      <c r="J127" s="148"/>
      <c r="K127" s="152"/>
      <c r="L127" s="150"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8"/>
      <c r="N127" s="148"/>
      <c r="O127" s="148"/>
      <c r="P127" s="148"/>
      <c r="Q127" s="150" t="str">
        <f>IF(OR($O127="",$P127=""),"",INDEX('Hide Me'!$AE$4:$AI$8,MATCH($P127,'Hide Me'!$AD$4:$AD$8,0),MATCH($O127,'Hide Me'!$AE$3:$AI$3,0)))</f>
        <v/>
      </c>
      <c r="R127" s="150" t="str">
        <f>IF($Q127="","",VLOOKUP($Q127,'Hide Me'!$AD$11:$AE$14,2,FALSE))</f>
        <v/>
      </c>
      <c r="S127" s="149"/>
    </row>
    <row r="128" spans="1:19" s="19" customFormat="1" x14ac:dyDescent="0.25">
      <c r="A128" s="147"/>
      <c r="B128" s="147"/>
      <c r="C128" s="148"/>
      <c r="D128" s="149"/>
      <c r="E128" s="149"/>
      <c r="F128" s="149"/>
      <c r="G128" s="150"/>
      <c r="H128" s="151"/>
      <c r="I128" s="148"/>
      <c r="J128" s="148"/>
      <c r="K128" s="152"/>
      <c r="L128" s="150"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8"/>
      <c r="N128" s="148"/>
      <c r="O128" s="148"/>
      <c r="P128" s="148"/>
      <c r="Q128" s="150" t="str">
        <f>IF(OR($O128="",$P128=""),"",INDEX('Hide Me'!$AE$4:$AI$8,MATCH($P128,'Hide Me'!$AD$4:$AD$8,0),MATCH($O128,'Hide Me'!$AE$3:$AI$3,0)))</f>
        <v/>
      </c>
      <c r="R128" s="150" t="str">
        <f>IF($Q128="","",VLOOKUP($Q128,'Hide Me'!$AD$11:$AE$14,2,FALSE))</f>
        <v/>
      </c>
      <c r="S128" s="149"/>
    </row>
    <row r="129" spans="1:19" s="19" customFormat="1" x14ac:dyDescent="0.25">
      <c r="A129" s="147"/>
      <c r="B129" s="147"/>
      <c r="C129" s="148"/>
      <c r="D129" s="149"/>
      <c r="E129" s="149"/>
      <c r="F129" s="149"/>
      <c r="G129" s="150"/>
      <c r="H129" s="151"/>
      <c r="I129" s="148"/>
      <c r="J129" s="148"/>
      <c r="K129" s="152"/>
      <c r="L129" s="150"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8"/>
      <c r="N129" s="148"/>
      <c r="O129" s="148"/>
      <c r="P129" s="148"/>
      <c r="Q129" s="150" t="str">
        <f>IF(OR($O129="",$P129=""),"",INDEX('Hide Me'!$AE$4:$AI$8,MATCH($P129,'Hide Me'!$AD$4:$AD$8,0),MATCH($O129,'Hide Me'!$AE$3:$AI$3,0)))</f>
        <v/>
      </c>
      <c r="R129" s="150" t="str">
        <f>IF($Q129="","",VLOOKUP($Q129,'Hide Me'!$AD$11:$AE$14,2,FALSE))</f>
        <v/>
      </c>
      <c r="S129" s="149"/>
    </row>
    <row r="130" spans="1:19" s="19" customFormat="1" x14ac:dyDescent="0.25">
      <c r="A130" s="147"/>
      <c r="B130" s="147"/>
      <c r="C130" s="148"/>
      <c r="D130" s="149"/>
      <c r="E130" s="149"/>
      <c r="F130" s="149"/>
      <c r="G130" s="150"/>
      <c r="H130" s="151"/>
      <c r="I130" s="148"/>
      <c r="J130" s="148"/>
      <c r="K130" s="152"/>
      <c r="L130" s="150"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8"/>
      <c r="N130" s="148"/>
      <c r="O130" s="148"/>
      <c r="P130" s="148"/>
      <c r="Q130" s="150" t="str">
        <f>IF(OR($O130="",$P130=""),"",INDEX('Hide Me'!$AE$4:$AI$8,MATCH($P130,'Hide Me'!$AD$4:$AD$8,0),MATCH($O130,'Hide Me'!$AE$3:$AI$3,0)))</f>
        <v/>
      </c>
      <c r="R130" s="150" t="str">
        <f>IF($Q130="","",VLOOKUP($Q130,'Hide Me'!$AD$11:$AE$14,2,FALSE))</f>
        <v/>
      </c>
      <c r="S130" s="149"/>
    </row>
    <row r="131" spans="1:19" s="19" customFormat="1" x14ac:dyDescent="0.25">
      <c r="A131" s="147"/>
      <c r="B131" s="147"/>
      <c r="C131" s="148"/>
      <c r="D131" s="149"/>
      <c r="E131" s="149"/>
      <c r="F131" s="149"/>
      <c r="G131" s="150"/>
      <c r="H131" s="151"/>
      <c r="I131" s="148"/>
      <c r="J131" s="148"/>
      <c r="K131" s="152"/>
      <c r="L131" s="150"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8"/>
      <c r="N131" s="148"/>
      <c r="O131" s="148"/>
      <c r="P131" s="148"/>
      <c r="Q131" s="150" t="str">
        <f>IF(OR($O131="",$P131=""),"",INDEX('Hide Me'!$AE$4:$AI$8,MATCH($P131,'Hide Me'!$AD$4:$AD$8,0),MATCH($O131,'Hide Me'!$AE$3:$AI$3,0)))</f>
        <v/>
      </c>
      <c r="R131" s="150" t="str">
        <f>IF($Q131="","",VLOOKUP($Q131,'Hide Me'!$AD$11:$AE$14,2,FALSE))</f>
        <v/>
      </c>
      <c r="S131" s="149"/>
    </row>
    <row r="132" spans="1:19" s="19" customFormat="1" x14ac:dyDescent="0.25">
      <c r="A132" s="147"/>
      <c r="B132" s="147"/>
      <c r="C132" s="148"/>
      <c r="D132" s="149"/>
      <c r="E132" s="149"/>
      <c r="F132" s="149"/>
      <c r="G132" s="150"/>
      <c r="H132" s="151"/>
      <c r="I132" s="148"/>
      <c r="J132" s="148"/>
      <c r="K132" s="152"/>
      <c r="L132" s="150"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8"/>
      <c r="N132" s="148"/>
      <c r="O132" s="148"/>
      <c r="P132" s="148"/>
      <c r="Q132" s="150" t="str">
        <f>IF(OR($O132="",$P132=""),"",INDEX('Hide Me'!$AE$4:$AI$8,MATCH($P132,'Hide Me'!$AD$4:$AD$8,0),MATCH($O132,'Hide Me'!$AE$3:$AI$3,0)))</f>
        <v/>
      </c>
      <c r="R132" s="150" t="str">
        <f>IF($Q132="","",VLOOKUP($Q132,'Hide Me'!$AD$11:$AE$14,2,FALSE))</f>
        <v/>
      </c>
      <c r="S132" s="149"/>
    </row>
    <row r="133" spans="1:19" s="19" customFormat="1" x14ac:dyDescent="0.25">
      <c r="A133" s="147"/>
      <c r="B133" s="147"/>
      <c r="C133" s="148"/>
      <c r="D133" s="149"/>
      <c r="E133" s="149"/>
      <c r="F133" s="149"/>
      <c r="G133" s="150"/>
      <c r="H133" s="151"/>
      <c r="I133" s="148"/>
      <c r="J133" s="148"/>
      <c r="K133" s="152"/>
      <c r="L133" s="150"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8"/>
      <c r="N133" s="148"/>
      <c r="O133" s="148"/>
      <c r="P133" s="148"/>
      <c r="Q133" s="150" t="str">
        <f>IF(OR($O133="",$P133=""),"",INDEX('Hide Me'!$AE$4:$AI$8,MATCH($P133,'Hide Me'!$AD$4:$AD$8,0),MATCH($O133,'Hide Me'!$AE$3:$AI$3,0)))</f>
        <v/>
      </c>
      <c r="R133" s="150" t="str">
        <f>IF($Q133="","",VLOOKUP($Q133,'Hide Me'!$AD$11:$AE$14,2,FALSE))</f>
        <v/>
      </c>
      <c r="S133" s="149"/>
    </row>
    <row r="134" spans="1:19" s="19" customFormat="1" x14ac:dyDescent="0.25">
      <c r="A134" s="147"/>
      <c r="B134" s="147"/>
      <c r="C134" s="148"/>
      <c r="D134" s="149"/>
      <c r="E134" s="149"/>
      <c r="F134" s="149"/>
      <c r="G134" s="150"/>
      <c r="H134" s="151"/>
      <c r="I134" s="148"/>
      <c r="J134" s="148"/>
      <c r="K134" s="152"/>
      <c r="L134" s="150"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8"/>
      <c r="N134" s="148"/>
      <c r="O134" s="148"/>
      <c r="P134" s="148"/>
      <c r="Q134" s="150" t="str">
        <f>IF(OR($O134="",$P134=""),"",INDEX('Hide Me'!$AE$4:$AI$8,MATCH($P134,'Hide Me'!$AD$4:$AD$8,0),MATCH($O134,'Hide Me'!$AE$3:$AI$3,0)))</f>
        <v/>
      </c>
      <c r="R134" s="150" t="str">
        <f>IF($Q134="","",VLOOKUP($Q134,'Hide Me'!$AD$11:$AE$14,2,FALSE))</f>
        <v/>
      </c>
      <c r="S134" s="149"/>
    </row>
    <row r="135" spans="1:19" s="19" customFormat="1" x14ac:dyDescent="0.25">
      <c r="A135" s="147"/>
      <c r="B135" s="147"/>
      <c r="C135" s="148"/>
      <c r="D135" s="149"/>
      <c r="E135" s="149"/>
      <c r="F135" s="149"/>
      <c r="G135" s="150"/>
      <c r="H135" s="151"/>
      <c r="I135" s="148"/>
      <c r="J135" s="148"/>
      <c r="K135" s="152"/>
      <c r="L135" s="150"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8"/>
      <c r="N135" s="148"/>
      <c r="O135" s="148"/>
      <c r="P135" s="148"/>
      <c r="Q135" s="150" t="str">
        <f>IF(OR($O135="",$P135=""),"",INDEX('Hide Me'!$AE$4:$AI$8,MATCH($P135,'Hide Me'!$AD$4:$AD$8,0),MATCH($O135,'Hide Me'!$AE$3:$AI$3,0)))</f>
        <v/>
      </c>
      <c r="R135" s="150" t="str">
        <f>IF($Q135="","",VLOOKUP($Q135,'Hide Me'!$AD$11:$AE$14,2,FALSE))</f>
        <v/>
      </c>
      <c r="S135" s="149"/>
    </row>
    <row r="136" spans="1:19" s="19" customFormat="1" x14ac:dyDescent="0.25">
      <c r="A136" s="147"/>
      <c r="B136" s="147"/>
      <c r="C136" s="148"/>
      <c r="D136" s="149"/>
      <c r="E136" s="149"/>
      <c r="F136" s="149"/>
      <c r="G136" s="150"/>
      <c r="H136" s="151"/>
      <c r="I136" s="148"/>
      <c r="J136" s="148"/>
      <c r="K136" s="152"/>
      <c r="L136" s="150"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8"/>
      <c r="N136" s="148"/>
      <c r="O136" s="148"/>
      <c r="P136" s="148"/>
      <c r="Q136" s="150" t="str">
        <f>IF(OR($O136="",$P136=""),"",INDEX('Hide Me'!$AE$4:$AI$8,MATCH($P136,'Hide Me'!$AD$4:$AD$8,0),MATCH($O136,'Hide Me'!$AE$3:$AI$3,0)))</f>
        <v/>
      </c>
      <c r="R136" s="150" t="str">
        <f>IF($Q136="","",VLOOKUP($Q136,'Hide Me'!$AD$11:$AE$14,2,FALSE))</f>
        <v/>
      </c>
      <c r="S136" s="149"/>
    </row>
    <row r="137" spans="1:19" s="19" customFormat="1" x14ac:dyDescent="0.25">
      <c r="A137" s="147"/>
      <c r="B137" s="147"/>
      <c r="C137" s="148"/>
      <c r="D137" s="149"/>
      <c r="E137" s="149"/>
      <c r="F137" s="149"/>
      <c r="G137" s="150"/>
      <c r="H137" s="151"/>
      <c r="I137" s="148"/>
      <c r="J137" s="148"/>
      <c r="K137" s="152"/>
      <c r="L137" s="150"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8"/>
      <c r="N137" s="148"/>
      <c r="O137" s="148"/>
      <c r="P137" s="148"/>
      <c r="Q137" s="150" t="str">
        <f>IF(OR($O137="",$P137=""),"",INDEX('Hide Me'!$AE$4:$AI$8,MATCH($P137,'Hide Me'!$AD$4:$AD$8,0),MATCH($O137,'Hide Me'!$AE$3:$AI$3,0)))</f>
        <v/>
      </c>
      <c r="R137" s="150" t="str">
        <f>IF($Q137="","",VLOOKUP($Q137,'Hide Me'!$AD$11:$AE$14,2,FALSE))</f>
        <v/>
      </c>
      <c r="S137" s="149"/>
    </row>
    <row r="138" spans="1:19" s="19" customFormat="1" x14ac:dyDescent="0.25">
      <c r="A138" s="147"/>
      <c r="B138" s="147"/>
      <c r="C138" s="148"/>
      <c r="D138" s="149"/>
      <c r="E138" s="149"/>
      <c r="F138" s="149"/>
      <c r="G138" s="150"/>
      <c r="H138" s="151"/>
      <c r="I138" s="148"/>
      <c r="J138" s="148"/>
      <c r="K138" s="152"/>
      <c r="L138" s="150"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8"/>
      <c r="N138" s="148"/>
      <c r="O138" s="148"/>
      <c r="P138" s="148"/>
      <c r="Q138" s="150" t="str">
        <f>IF(OR($O138="",$P138=""),"",INDEX('Hide Me'!$AE$4:$AI$8,MATCH($P138,'Hide Me'!$AD$4:$AD$8,0),MATCH($O138,'Hide Me'!$AE$3:$AI$3,0)))</f>
        <v/>
      </c>
      <c r="R138" s="150" t="str">
        <f>IF($Q138="","",VLOOKUP($Q138,'Hide Me'!$AD$11:$AE$14,2,FALSE))</f>
        <v/>
      </c>
      <c r="S138" s="149"/>
    </row>
    <row r="139" spans="1:19" s="19" customFormat="1" x14ac:dyDescent="0.25">
      <c r="A139" s="147"/>
      <c r="B139" s="147"/>
      <c r="C139" s="148"/>
      <c r="D139" s="149"/>
      <c r="E139" s="149"/>
      <c r="F139" s="149"/>
      <c r="G139" s="150"/>
      <c r="H139" s="151"/>
      <c r="I139" s="148"/>
      <c r="J139" s="148"/>
      <c r="K139" s="152"/>
      <c r="L139" s="150"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8"/>
      <c r="N139" s="148"/>
      <c r="O139" s="148"/>
      <c r="P139" s="148"/>
      <c r="Q139" s="150" t="str">
        <f>IF(OR($O139="",$P139=""),"",INDEX('Hide Me'!$AE$4:$AI$8,MATCH($P139,'Hide Me'!$AD$4:$AD$8,0),MATCH($O139,'Hide Me'!$AE$3:$AI$3,0)))</f>
        <v/>
      </c>
      <c r="R139" s="150" t="str">
        <f>IF($Q139="","",VLOOKUP($Q139,'Hide Me'!$AD$11:$AE$14,2,FALSE))</f>
        <v/>
      </c>
      <c r="S139" s="149"/>
    </row>
    <row r="140" spans="1:19" s="19" customFormat="1" x14ac:dyDescent="0.25">
      <c r="A140" s="147"/>
      <c r="B140" s="147"/>
      <c r="C140" s="148"/>
      <c r="D140" s="149"/>
      <c r="E140" s="149"/>
      <c r="F140" s="149"/>
      <c r="G140" s="150"/>
      <c r="H140" s="151"/>
      <c r="I140" s="148"/>
      <c r="J140" s="148"/>
      <c r="K140" s="152"/>
      <c r="L140" s="150"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8"/>
      <c r="N140" s="148"/>
      <c r="O140" s="148"/>
      <c r="P140" s="148"/>
      <c r="Q140" s="150" t="str">
        <f>IF(OR($O140="",$P140=""),"",INDEX('Hide Me'!$AE$4:$AI$8,MATCH($P140,'Hide Me'!$AD$4:$AD$8,0),MATCH($O140,'Hide Me'!$AE$3:$AI$3,0)))</f>
        <v/>
      </c>
      <c r="R140" s="150" t="str">
        <f>IF($Q140="","",VLOOKUP($Q140,'Hide Me'!$AD$11:$AE$14,2,FALSE))</f>
        <v/>
      </c>
      <c r="S140" s="149"/>
    </row>
    <row r="141" spans="1:19" s="19" customFormat="1" x14ac:dyDescent="0.25">
      <c r="A141" s="147"/>
      <c r="B141" s="147"/>
      <c r="C141" s="148"/>
      <c r="D141" s="149"/>
      <c r="E141" s="149"/>
      <c r="F141" s="149"/>
      <c r="G141" s="150"/>
      <c r="H141" s="151"/>
      <c r="I141" s="148"/>
      <c r="J141" s="148"/>
      <c r="K141" s="152"/>
      <c r="L141" s="150"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8"/>
      <c r="N141" s="148"/>
      <c r="O141" s="148"/>
      <c r="P141" s="148"/>
      <c r="Q141" s="150" t="str">
        <f>IF(OR($O141="",$P141=""),"",INDEX('Hide Me'!$AE$4:$AI$8,MATCH($P141,'Hide Me'!$AD$4:$AD$8,0),MATCH($O141,'Hide Me'!$AE$3:$AI$3,0)))</f>
        <v/>
      </c>
      <c r="R141" s="150" t="str">
        <f>IF($Q141="","",VLOOKUP($Q141,'Hide Me'!$AD$11:$AE$14,2,FALSE))</f>
        <v/>
      </c>
      <c r="S141" s="149"/>
    </row>
    <row r="142" spans="1:19" s="19" customFormat="1" x14ac:dyDescent="0.25">
      <c r="A142" s="147"/>
      <c r="B142" s="147"/>
      <c r="C142" s="148"/>
      <c r="D142" s="149"/>
      <c r="E142" s="149"/>
      <c r="F142" s="149"/>
      <c r="G142" s="150"/>
      <c r="H142" s="151"/>
      <c r="I142" s="148"/>
      <c r="J142" s="148"/>
      <c r="K142" s="152"/>
      <c r="L142" s="150"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8"/>
      <c r="N142" s="148"/>
      <c r="O142" s="148"/>
      <c r="P142" s="148"/>
      <c r="Q142" s="150" t="str">
        <f>IF(OR($O142="",$P142=""),"",INDEX('Hide Me'!$AE$4:$AI$8,MATCH($P142,'Hide Me'!$AD$4:$AD$8,0),MATCH($O142,'Hide Me'!$AE$3:$AI$3,0)))</f>
        <v/>
      </c>
      <c r="R142" s="150" t="str">
        <f>IF($Q142="","",VLOOKUP($Q142,'Hide Me'!$AD$11:$AE$14,2,FALSE))</f>
        <v/>
      </c>
      <c r="S142" s="149"/>
    </row>
    <row r="143" spans="1:19" s="19" customFormat="1" x14ac:dyDescent="0.25">
      <c r="A143" s="147"/>
      <c r="B143" s="147"/>
      <c r="C143" s="148"/>
      <c r="D143" s="149"/>
      <c r="E143" s="149"/>
      <c r="F143" s="149"/>
      <c r="G143" s="150"/>
      <c r="H143" s="151"/>
      <c r="I143" s="148"/>
      <c r="J143" s="148"/>
      <c r="K143" s="152"/>
      <c r="L143" s="150"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8"/>
      <c r="N143" s="148"/>
      <c r="O143" s="148"/>
      <c r="P143" s="148"/>
      <c r="Q143" s="150" t="str">
        <f>IF(OR($O143="",$P143=""),"",INDEX('Hide Me'!$AE$4:$AI$8,MATCH($P143,'Hide Me'!$AD$4:$AD$8,0),MATCH($O143,'Hide Me'!$AE$3:$AI$3,0)))</f>
        <v/>
      </c>
      <c r="R143" s="150" t="str">
        <f>IF($Q143="","",VLOOKUP($Q143,'Hide Me'!$AD$11:$AE$14,2,FALSE))</f>
        <v/>
      </c>
      <c r="S143" s="149"/>
    </row>
    <row r="144" spans="1:19" s="19" customFormat="1" x14ac:dyDescent="0.25">
      <c r="A144" s="147"/>
      <c r="B144" s="147"/>
      <c r="C144" s="148"/>
      <c r="D144" s="149"/>
      <c r="E144" s="149"/>
      <c r="F144" s="149"/>
      <c r="G144" s="150"/>
      <c r="H144" s="151"/>
      <c r="I144" s="148"/>
      <c r="J144" s="148"/>
      <c r="K144" s="152"/>
      <c r="L144" s="150"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8"/>
      <c r="N144" s="148"/>
      <c r="O144" s="148"/>
      <c r="P144" s="148"/>
      <c r="Q144" s="150" t="str">
        <f>IF(OR($O144="",$P144=""),"",INDEX('Hide Me'!$AE$4:$AI$8,MATCH($P144,'Hide Me'!$AD$4:$AD$8,0),MATCH($O144,'Hide Me'!$AE$3:$AI$3,0)))</f>
        <v/>
      </c>
      <c r="R144" s="150" t="str">
        <f>IF($Q144="","",VLOOKUP($Q144,'Hide Me'!$AD$11:$AE$14,2,FALSE))</f>
        <v/>
      </c>
      <c r="S144" s="149"/>
    </row>
    <row r="145" spans="1:19" s="19" customFormat="1" x14ac:dyDescent="0.25">
      <c r="A145" s="147"/>
      <c r="B145" s="147"/>
      <c r="C145" s="148"/>
      <c r="D145" s="149"/>
      <c r="E145" s="149"/>
      <c r="F145" s="149"/>
      <c r="G145" s="150"/>
      <c r="H145" s="151"/>
      <c r="I145" s="148"/>
      <c r="J145" s="148"/>
      <c r="K145" s="152"/>
      <c r="L145" s="150"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8"/>
      <c r="N145" s="148"/>
      <c r="O145" s="148"/>
      <c r="P145" s="148"/>
      <c r="Q145" s="150" t="str">
        <f>IF(OR($O145="",$P145=""),"",INDEX('Hide Me'!$AE$4:$AI$8,MATCH($P145,'Hide Me'!$AD$4:$AD$8,0),MATCH($O145,'Hide Me'!$AE$3:$AI$3,0)))</f>
        <v/>
      </c>
      <c r="R145" s="150" t="str">
        <f>IF($Q145="","",VLOOKUP($Q145,'Hide Me'!$AD$11:$AE$14,2,FALSE))</f>
        <v/>
      </c>
      <c r="S145" s="149"/>
    </row>
    <row r="146" spans="1:19" s="19" customFormat="1" x14ac:dyDescent="0.25">
      <c r="A146" s="147"/>
      <c r="B146" s="147"/>
      <c r="C146" s="148"/>
      <c r="D146" s="149"/>
      <c r="E146" s="149"/>
      <c r="F146" s="149"/>
      <c r="G146" s="150"/>
      <c r="H146" s="151"/>
      <c r="I146" s="148"/>
      <c r="J146" s="148"/>
      <c r="K146" s="152"/>
      <c r="L146" s="150"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8"/>
      <c r="N146" s="148"/>
      <c r="O146" s="148"/>
      <c r="P146" s="148"/>
      <c r="Q146" s="150" t="str">
        <f>IF(OR($O146="",$P146=""),"",INDEX('Hide Me'!$AE$4:$AI$8,MATCH($P146,'Hide Me'!$AD$4:$AD$8,0),MATCH($O146,'Hide Me'!$AE$3:$AI$3,0)))</f>
        <v/>
      </c>
      <c r="R146" s="150" t="str">
        <f>IF($Q146="","",VLOOKUP($Q146,'Hide Me'!$AD$11:$AE$14,2,FALSE))</f>
        <v/>
      </c>
      <c r="S146" s="149"/>
    </row>
    <row r="147" spans="1:19" s="19" customFormat="1" x14ac:dyDescent="0.25">
      <c r="A147" s="147"/>
      <c r="B147" s="147"/>
      <c r="C147" s="148"/>
      <c r="D147" s="149"/>
      <c r="E147" s="149"/>
      <c r="F147" s="149"/>
      <c r="G147" s="150"/>
      <c r="H147" s="151"/>
      <c r="I147" s="148"/>
      <c r="J147" s="148"/>
      <c r="K147" s="152"/>
      <c r="L147" s="150"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8"/>
      <c r="N147" s="148"/>
      <c r="O147" s="148"/>
      <c r="P147" s="148"/>
      <c r="Q147" s="150" t="str">
        <f>IF(OR($O147="",$P147=""),"",INDEX('Hide Me'!$AE$4:$AI$8,MATCH($P147,'Hide Me'!$AD$4:$AD$8,0),MATCH($O147,'Hide Me'!$AE$3:$AI$3,0)))</f>
        <v/>
      </c>
      <c r="R147" s="150" t="str">
        <f>IF($Q147="","",VLOOKUP($Q147,'Hide Me'!$AD$11:$AE$14,2,FALSE))</f>
        <v/>
      </c>
      <c r="S147" s="149"/>
    </row>
    <row r="148" spans="1:19" s="19" customFormat="1" x14ac:dyDescent="0.25">
      <c r="A148" s="147"/>
      <c r="B148" s="147"/>
      <c r="C148" s="148"/>
      <c r="D148" s="149"/>
      <c r="E148" s="149"/>
      <c r="F148" s="149"/>
      <c r="G148" s="150"/>
      <c r="H148" s="151"/>
      <c r="I148" s="148"/>
      <c r="J148" s="148"/>
      <c r="K148" s="152"/>
      <c r="L148" s="150"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8"/>
      <c r="N148" s="148"/>
      <c r="O148" s="148"/>
      <c r="P148" s="148"/>
      <c r="Q148" s="150" t="str">
        <f>IF(OR($O148="",$P148=""),"",INDEX('Hide Me'!$AE$4:$AI$8,MATCH($P148,'Hide Me'!$AD$4:$AD$8,0),MATCH($O148,'Hide Me'!$AE$3:$AI$3,0)))</f>
        <v/>
      </c>
      <c r="R148" s="150" t="str">
        <f>IF($Q148="","",VLOOKUP($Q148,'Hide Me'!$AD$11:$AE$14,2,FALSE))</f>
        <v/>
      </c>
      <c r="S148" s="149"/>
    </row>
    <row r="149" spans="1:19" s="19" customFormat="1" x14ac:dyDescent="0.25">
      <c r="A149" s="147"/>
      <c r="B149" s="147"/>
      <c r="C149" s="148"/>
      <c r="D149" s="149"/>
      <c r="E149" s="149"/>
      <c r="F149" s="149"/>
      <c r="G149" s="150"/>
      <c r="H149" s="151"/>
      <c r="I149" s="148"/>
      <c r="J149" s="148"/>
      <c r="K149" s="152"/>
      <c r="L149" s="150"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8"/>
      <c r="N149" s="148"/>
      <c r="O149" s="148"/>
      <c r="P149" s="148"/>
      <c r="Q149" s="150" t="str">
        <f>IF(OR($O149="",$P149=""),"",INDEX('Hide Me'!$AE$4:$AI$8,MATCH($P149,'Hide Me'!$AD$4:$AD$8,0),MATCH($O149,'Hide Me'!$AE$3:$AI$3,0)))</f>
        <v/>
      </c>
      <c r="R149" s="150" t="str">
        <f>IF($Q149="","",VLOOKUP($Q149,'Hide Me'!$AD$11:$AE$14,2,FALSE))</f>
        <v/>
      </c>
      <c r="S149" s="149"/>
    </row>
    <row r="150" spans="1:19" s="19" customFormat="1" x14ac:dyDescent="0.25">
      <c r="A150" s="147"/>
      <c r="B150" s="147"/>
      <c r="C150" s="148"/>
      <c r="D150" s="149"/>
      <c r="E150" s="149"/>
      <c r="F150" s="149"/>
      <c r="G150" s="150"/>
      <c r="H150" s="151"/>
      <c r="I150" s="148"/>
      <c r="J150" s="148"/>
      <c r="K150" s="152"/>
      <c r="L150" s="150"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8"/>
      <c r="N150" s="148"/>
      <c r="O150" s="148"/>
      <c r="P150" s="148"/>
      <c r="Q150" s="150" t="str">
        <f>IF(OR($O150="",$P150=""),"",INDEX('Hide Me'!$AE$4:$AI$8,MATCH($P150,'Hide Me'!$AD$4:$AD$8,0),MATCH($O150,'Hide Me'!$AE$3:$AI$3,0)))</f>
        <v/>
      </c>
      <c r="R150" s="150" t="str">
        <f>IF($Q150="","",VLOOKUP($Q150,'Hide Me'!$AD$11:$AE$14,2,FALSE))</f>
        <v/>
      </c>
      <c r="S150" s="149"/>
    </row>
    <row r="151" spans="1:19" s="19" customFormat="1" x14ac:dyDescent="0.25">
      <c r="A151" s="147"/>
      <c r="B151" s="147"/>
      <c r="C151" s="148"/>
      <c r="D151" s="149"/>
      <c r="E151" s="149"/>
      <c r="F151" s="149"/>
      <c r="G151" s="150"/>
      <c r="H151" s="151"/>
      <c r="I151" s="148"/>
      <c r="J151" s="148"/>
      <c r="K151" s="152"/>
      <c r="L151" s="150"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8"/>
      <c r="N151" s="148"/>
      <c r="O151" s="148"/>
      <c r="P151" s="148"/>
      <c r="Q151" s="150" t="str">
        <f>IF(OR($O151="",$P151=""),"",INDEX('Hide Me'!$AE$4:$AI$8,MATCH($P151,'Hide Me'!$AD$4:$AD$8,0),MATCH($O151,'Hide Me'!$AE$3:$AI$3,0)))</f>
        <v/>
      </c>
      <c r="R151" s="150" t="str">
        <f>IF($Q151="","",VLOOKUP($Q151,'Hide Me'!$AD$11:$AE$14,2,FALSE))</f>
        <v/>
      </c>
      <c r="S151" s="149"/>
    </row>
    <row r="152" spans="1:19" s="19" customFormat="1" x14ac:dyDescent="0.25">
      <c r="A152" s="147"/>
      <c r="B152" s="147"/>
      <c r="C152" s="148"/>
      <c r="D152" s="149"/>
      <c r="E152" s="149"/>
      <c r="F152" s="149"/>
      <c r="G152" s="150"/>
      <c r="H152" s="151"/>
      <c r="I152" s="148"/>
      <c r="J152" s="148"/>
      <c r="K152" s="152"/>
      <c r="L152" s="150"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8"/>
      <c r="N152" s="148"/>
      <c r="O152" s="148"/>
      <c r="P152" s="148"/>
      <c r="Q152" s="150" t="str">
        <f>IF(OR($O152="",$P152=""),"",INDEX('Hide Me'!$AE$4:$AI$8,MATCH($P152,'Hide Me'!$AD$4:$AD$8,0),MATCH($O152,'Hide Me'!$AE$3:$AI$3,0)))</f>
        <v/>
      </c>
      <c r="R152" s="150" t="str">
        <f>IF($Q152="","",VLOOKUP($Q152,'Hide Me'!$AD$11:$AE$14,2,FALSE))</f>
        <v/>
      </c>
      <c r="S152" s="149"/>
    </row>
    <row r="153" spans="1:19" s="19" customFormat="1" x14ac:dyDescent="0.25">
      <c r="A153" s="147"/>
      <c r="B153" s="147"/>
      <c r="C153" s="148"/>
      <c r="D153" s="149"/>
      <c r="E153" s="149"/>
      <c r="F153" s="149"/>
      <c r="G153" s="150"/>
      <c r="H153" s="151"/>
      <c r="I153" s="148"/>
      <c r="J153" s="148"/>
      <c r="K153" s="152"/>
      <c r="L153" s="150"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8"/>
      <c r="N153" s="148"/>
      <c r="O153" s="148"/>
      <c r="P153" s="148"/>
      <c r="Q153" s="150" t="str">
        <f>IF(OR($O153="",$P153=""),"",INDEX('Hide Me'!$AE$4:$AI$8,MATCH($P153,'Hide Me'!$AD$4:$AD$8,0),MATCH($O153,'Hide Me'!$AE$3:$AI$3,0)))</f>
        <v/>
      </c>
      <c r="R153" s="150" t="str">
        <f>IF($Q153="","",VLOOKUP($Q153,'Hide Me'!$AD$11:$AE$14,2,FALSE))</f>
        <v/>
      </c>
      <c r="S153" s="149"/>
    </row>
    <row r="154" spans="1:19" s="19" customFormat="1" x14ac:dyDescent="0.25">
      <c r="A154" s="147"/>
      <c r="B154" s="147"/>
      <c r="C154" s="148"/>
      <c r="D154" s="149"/>
      <c r="E154" s="149"/>
      <c r="F154" s="149"/>
      <c r="G154" s="150"/>
      <c r="H154" s="151"/>
      <c r="I154" s="148"/>
      <c r="J154" s="148"/>
      <c r="K154" s="152"/>
      <c r="L154" s="150"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8"/>
      <c r="N154" s="148"/>
      <c r="O154" s="148"/>
      <c r="P154" s="148"/>
      <c r="Q154" s="150" t="str">
        <f>IF(OR($O154="",$P154=""),"",INDEX('Hide Me'!$AE$4:$AI$8,MATCH($P154,'Hide Me'!$AD$4:$AD$8,0),MATCH($O154,'Hide Me'!$AE$3:$AI$3,0)))</f>
        <v/>
      </c>
      <c r="R154" s="150" t="str">
        <f>IF($Q154="","",VLOOKUP($Q154,'Hide Me'!$AD$11:$AE$14,2,FALSE))</f>
        <v/>
      </c>
      <c r="S154" s="149"/>
    </row>
    <row r="155" spans="1:19" s="19" customFormat="1" x14ac:dyDescent="0.25">
      <c r="A155" s="147"/>
      <c r="B155" s="147"/>
      <c r="C155" s="148"/>
      <c r="D155" s="149"/>
      <c r="E155" s="149"/>
      <c r="F155" s="149"/>
      <c r="G155" s="150"/>
      <c r="H155" s="151"/>
      <c r="I155" s="148"/>
      <c r="J155" s="148"/>
      <c r="K155" s="152"/>
      <c r="L155" s="150"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8"/>
      <c r="N155" s="148"/>
      <c r="O155" s="148"/>
      <c r="P155" s="148"/>
      <c r="Q155" s="150" t="str">
        <f>IF(OR($O155="",$P155=""),"",INDEX('Hide Me'!$AE$4:$AI$8,MATCH($P155,'Hide Me'!$AD$4:$AD$8,0),MATCH($O155,'Hide Me'!$AE$3:$AI$3,0)))</f>
        <v/>
      </c>
      <c r="R155" s="150" t="str">
        <f>IF($Q155="","",VLOOKUP($Q155,'Hide Me'!$AD$11:$AE$14,2,FALSE))</f>
        <v/>
      </c>
      <c r="S155" s="149"/>
    </row>
    <row r="156" spans="1:19" s="19" customFormat="1" x14ac:dyDescent="0.25">
      <c r="A156" s="147"/>
      <c r="B156" s="147"/>
      <c r="C156" s="148"/>
      <c r="D156" s="149"/>
      <c r="E156" s="149"/>
      <c r="F156" s="149"/>
      <c r="G156" s="150"/>
      <c r="H156" s="151"/>
      <c r="I156" s="148"/>
      <c r="J156" s="148"/>
      <c r="K156" s="152"/>
      <c r="L156" s="150"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8"/>
      <c r="N156" s="148"/>
      <c r="O156" s="148"/>
      <c r="P156" s="148"/>
      <c r="Q156" s="150" t="str">
        <f>IF(OR($O156="",$P156=""),"",INDEX('Hide Me'!$AE$4:$AI$8,MATCH($P156,'Hide Me'!$AD$4:$AD$8,0),MATCH($O156,'Hide Me'!$AE$3:$AI$3,0)))</f>
        <v/>
      </c>
      <c r="R156" s="150" t="str">
        <f>IF($Q156="","",VLOOKUP($Q156,'Hide Me'!$AD$11:$AE$14,2,FALSE))</f>
        <v/>
      </c>
      <c r="S156" s="149"/>
    </row>
    <row r="157" spans="1:19" s="19" customFormat="1" x14ac:dyDescent="0.25">
      <c r="A157" s="147"/>
      <c r="B157" s="147"/>
      <c r="C157" s="148"/>
      <c r="D157" s="149"/>
      <c r="E157" s="149"/>
      <c r="F157" s="149"/>
      <c r="G157" s="150"/>
      <c r="H157" s="151"/>
      <c r="I157" s="148"/>
      <c r="J157" s="148"/>
      <c r="K157" s="152"/>
      <c r="L157" s="150"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8"/>
      <c r="N157" s="148"/>
      <c r="O157" s="148"/>
      <c r="P157" s="148"/>
      <c r="Q157" s="150" t="str">
        <f>IF(OR($O157="",$P157=""),"",INDEX('Hide Me'!$AE$4:$AI$8,MATCH($P157,'Hide Me'!$AD$4:$AD$8,0),MATCH($O157,'Hide Me'!$AE$3:$AI$3,0)))</f>
        <v/>
      </c>
      <c r="R157" s="150" t="str">
        <f>IF($Q157="","",VLOOKUP($Q157,'Hide Me'!$AD$11:$AE$14,2,FALSE))</f>
        <v/>
      </c>
      <c r="S157" s="149"/>
    </row>
    <row r="158" spans="1:19" s="19" customFormat="1" x14ac:dyDescent="0.25">
      <c r="A158" s="147"/>
      <c r="B158" s="147"/>
      <c r="C158" s="148"/>
      <c r="D158" s="149"/>
      <c r="E158" s="149"/>
      <c r="F158" s="149"/>
      <c r="G158" s="150"/>
      <c r="H158" s="151"/>
      <c r="I158" s="148"/>
      <c r="J158" s="148"/>
      <c r="K158" s="152"/>
      <c r="L158" s="150"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8"/>
      <c r="N158" s="148"/>
      <c r="O158" s="148"/>
      <c r="P158" s="148"/>
      <c r="Q158" s="150" t="str">
        <f>IF(OR($O158="",$P158=""),"",INDEX('Hide Me'!$AE$4:$AI$8,MATCH($P158,'Hide Me'!$AD$4:$AD$8,0),MATCH($O158,'Hide Me'!$AE$3:$AI$3,0)))</f>
        <v/>
      </c>
      <c r="R158" s="150" t="str">
        <f>IF($Q158="","",VLOOKUP($Q158,'Hide Me'!$AD$11:$AE$14,2,FALSE))</f>
        <v/>
      </c>
      <c r="S158" s="149"/>
    </row>
    <row r="159" spans="1:19" s="19" customFormat="1" x14ac:dyDescent="0.25">
      <c r="A159" s="147"/>
      <c r="B159" s="147"/>
      <c r="C159" s="148"/>
      <c r="D159" s="149"/>
      <c r="E159" s="149"/>
      <c r="F159" s="149"/>
      <c r="G159" s="150"/>
      <c r="H159" s="151"/>
      <c r="I159" s="148"/>
      <c r="J159" s="148"/>
      <c r="K159" s="152"/>
      <c r="L159" s="150"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8"/>
      <c r="N159" s="148"/>
      <c r="O159" s="148"/>
      <c r="P159" s="148"/>
      <c r="Q159" s="150" t="str">
        <f>IF(OR($O159="",$P159=""),"",INDEX('Hide Me'!$AE$4:$AI$8,MATCH($P159,'Hide Me'!$AD$4:$AD$8,0),MATCH($O159,'Hide Me'!$AE$3:$AI$3,0)))</f>
        <v/>
      </c>
      <c r="R159" s="150" t="str">
        <f>IF($Q159="","",VLOOKUP($Q159,'Hide Me'!$AD$11:$AE$14,2,FALSE))</f>
        <v/>
      </c>
      <c r="S159" s="149"/>
    </row>
    <row r="160" spans="1:19" s="19" customFormat="1" x14ac:dyDescent="0.25">
      <c r="A160" s="147"/>
      <c r="B160" s="147"/>
      <c r="C160" s="148"/>
      <c r="D160" s="149"/>
      <c r="E160" s="149"/>
      <c r="F160" s="149"/>
      <c r="G160" s="150"/>
      <c r="H160" s="151"/>
      <c r="I160" s="148"/>
      <c r="J160" s="148"/>
      <c r="K160" s="152"/>
      <c r="L160" s="150"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8"/>
      <c r="N160" s="148"/>
      <c r="O160" s="148"/>
      <c r="P160" s="148"/>
      <c r="Q160" s="150" t="str">
        <f>IF(OR($O160="",$P160=""),"",INDEX('Hide Me'!$AE$4:$AI$8,MATCH($P160,'Hide Me'!$AD$4:$AD$8,0),MATCH($O160,'Hide Me'!$AE$3:$AI$3,0)))</f>
        <v/>
      </c>
      <c r="R160" s="150" t="str">
        <f>IF($Q160="","",VLOOKUP($Q160,'Hide Me'!$AD$11:$AE$14,2,FALSE))</f>
        <v/>
      </c>
      <c r="S160" s="149"/>
    </row>
    <row r="161" spans="1:19" s="19" customFormat="1" x14ac:dyDescent="0.25">
      <c r="A161" s="147"/>
      <c r="B161" s="147"/>
      <c r="C161" s="148"/>
      <c r="D161" s="149"/>
      <c r="E161" s="149"/>
      <c r="F161" s="149"/>
      <c r="G161" s="150"/>
      <c r="H161" s="151"/>
      <c r="I161" s="148"/>
      <c r="J161" s="148"/>
      <c r="K161" s="152"/>
      <c r="L161" s="150"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8"/>
      <c r="N161" s="148"/>
      <c r="O161" s="148"/>
      <c r="P161" s="148"/>
      <c r="Q161" s="150" t="str">
        <f>IF(OR($O161="",$P161=""),"",INDEX('Hide Me'!$AE$4:$AI$8,MATCH($P161,'Hide Me'!$AD$4:$AD$8,0),MATCH($O161,'Hide Me'!$AE$3:$AI$3,0)))</f>
        <v/>
      </c>
      <c r="R161" s="150" t="str">
        <f>IF($Q161="","",VLOOKUP($Q161,'Hide Me'!$AD$11:$AE$14,2,FALSE))</f>
        <v/>
      </c>
      <c r="S161" s="149"/>
    </row>
    <row r="162" spans="1:19" s="19" customFormat="1" x14ac:dyDescent="0.25">
      <c r="A162" s="147"/>
      <c r="B162" s="147"/>
      <c r="C162" s="148"/>
      <c r="D162" s="149"/>
      <c r="E162" s="149"/>
      <c r="F162" s="149"/>
      <c r="G162" s="150"/>
      <c r="H162" s="151"/>
      <c r="I162" s="148"/>
      <c r="J162" s="148"/>
      <c r="K162" s="152"/>
      <c r="L162" s="150"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8"/>
      <c r="N162" s="148"/>
      <c r="O162" s="148"/>
      <c r="P162" s="148"/>
      <c r="Q162" s="150" t="str">
        <f>IF(OR($O162="",$P162=""),"",INDEX('Hide Me'!$AE$4:$AI$8,MATCH($P162,'Hide Me'!$AD$4:$AD$8,0),MATCH($O162,'Hide Me'!$AE$3:$AI$3,0)))</f>
        <v/>
      </c>
      <c r="R162" s="150" t="str">
        <f>IF($Q162="","",VLOOKUP($Q162,'Hide Me'!$AD$11:$AE$14,2,FALSE))</f>
        <v/>
      </c>
      <c r="S162" s="149"/>
    </row>
    <row r="163" spans="1:19" s="19" customFormat="1" x14ac:dyDescent="0.25">
      <c r="A163" s="147"/>
      <c r="B163" s="147"/>
      <c r="C163" s="148"/>
      <c r="D163" s="149"/>
      <c r="E163" s="149"/>
      <c r="F163" s="149"/>
      <c r="G163" s="150"/>
      <c r="H163" s="151"/>
      <c r="I163" s="148"/>
      <c r="J163" s="148"/>
      <c r="K163" s="152"/>
      <c r="L163" s="150"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8"/>
      <c r="N163" s="148"/>
      <c r="O163" s="148"/>
      <c r="P163" s="148"/>
      <c r="Q163" s="150" t="str">
        <f>IF(OR($O163="",$P163=""),"",INDEX('Hide Me'!$AE$4:$AI$8,MATCH($P163,'Hide Me'!$AD$4:$AD$8,0),MATCH($O163,'Hide Me'!$AE$3:$AI$3,0)))</f>
        <v/>
      </c>
      <c r="R163" s="150" t="str">
        <f>IF($Q163="","",VLOOKUP($Q163,'Hide Me'!$AD$11:$AE$14,2,FALSE))</f>
        <v/>
      </c>
      <c r="S163" s="149"/>
    </row>
    <row r="164" spans="1:19" s="19" customFormat="1" x14ac:dyDescent="0.25">
      <c r="A164" s="147"/>
      <c r="B164" s="147"/>
      <c r="C164" s="148"/>
      <c r="D164" s="149"/>
      <c r="E164" s="149"/>
      <c r="F164" s="149"/>
      <c r="G164" s="150"/>
      <c r="H164" s="151"/>
      <c r="I164" s="148"/>
      <c r="J164" s="148"/>
      <c r="K164" s="152"/>
      <c r="L164" s="150"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8"/>
      <c r="N164" s="148"/>
      <c r="O164" s="148"/>
      <c r="P164" s="148"/>
      <c r="Q164" s="150" t="str">
        <f>IF(OR($O164="",$P164=""),"",INDEX('Hide Me'!$AE$4:$AI$8,MATCH($P164,'Hide Me'!$AD$4:$AD$8,0),MATCH($O164,'Hide Me'!$AE$3:$AI$3,0)))</f>
        <v/>
      </c>
      <c r="R164" s="150" t="str">
        <f>IF($Q164="","",VLOOKUP($Q164,'Hide Me'!$AD$11:$AE$14,2,FALSE))</f>
        <v/>
      </c>
      <c r="S164" s="149"/>
    </row>
    <row r="165" spans="1:19" s="19" customFormat="1" x14ac:dyDescent="0.25">
      <c r="A165" s="147"/>
      <c r="B165" s="147"/>
      <c r="C165" s="148"/>
      <c r="D165" s="149"/>
      <c r="E165" s="149"/>
      <c r="F165" s="149"/>
      <c r="G165" s="150"/>
      <c r="H165" s="151"/>
      <c r="I165" s="148"/>
      <c r="J165" s="148"/>
      <c r="K165" s="152"/>
      <c r="L165" s="150"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8"/>
      <c r="N165" s="148"/>
      <c r="O165" s="148"/>
      <c r="P165" s="148"/>
      <c r="Q165" s="150" t="str">
        <f>IF(OR($O165="",$P165=""),"",INDEX('Hide Me'!$AE$4:$AI$8,MATCH($P165,'Hide Me'!$AD$4:$AD$8,0),MATCH($O165,'Hide Me'!$AE$3:$AI$3,0)))</f>
        <v/>
      </c>
      <c r="R165" s="150" t="str">
        <f>IF($Q165="","",VLOOKUP($Q165,'Hide Me'!$AD$11:$AE$14,2,FALSE))</f>
        <v/>
      </c>
      <c r="S165" s="149"/>
    </row>
    <row r="166" spans="1:19" s="19" customFormat="1" x14ac:dyDescent="0.25">
      <c r="A166" s="147"/>
      <c r="B166" s="147"/>
      <c r="C166" s="148"/>
      <c r="D166" s="149"/>
      <c r="E166" s="149"/>
      <c r="F166" s="149"/>
      <c r="G166" s="150"/>
      <c r="H166" s="151"/>
      <c r="I166" s="148"/>
      <c r="J166" s="148"/>
      <c r="K166" s="152"/>
      <c r="L166" s="150"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8"/>
      <c r="N166" s="148"/>
      <c r="O166" s="148"/>
      <c r="P166" s="148"/>
      <c r="Q166" s="150" t="str">
        <f>IF(OR($O166="",$P166=""),"",INDEX('Hide Me'!$AE$4:$AI$8,MATCH($P166,'Hide Me'!$AD$4:$AD$8,0),MATCH($O166,'Hide Me'!$AE$3:$AI$3,0)))</f>
        <v/>
      </c>
      <c r="R166" s="150" t="str">
        <f>IF($Q166="","",VLOOKUP($Q166,'Hide Me'!$AD$11:$AE$14,2,FALSE))</f>
        <v/>
      </c>
      <c r="S166" s="149"/>
    </row>
    <row r="167" spans="1:19" s="19" customFormat="1" x14ac:dyDescent="0.25">
      <c r="A167" s="147"/>
      <c r="B167" s="147"/>
      <c r="C167" s="148"/>
      <c r="D167" s="149"/>
      <c r="E167" s="149"/>
      <c r="F167" s="149"/>
      <c r="G167" s="150"/>
      <c r="H167" s="151"/>
      <c r="I167" s="148"/>
      <c r="J167" s="148"/>
      <c r="K167" s="152"/>
      <c r="L167" s="150"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8"/>
      <c r="N167" s="148"/>
      <c r="O167" s="148"/>
      <c r="P167" s="148"/>
      <c r="Q167" s="150" t="str">
        <f>IF(OR($O167="",$P167=""),"",INDEX('Hide Me'!$AE$4:$AI$8,MATCH($P167,'Hide Me'!$AD$4:$AD$8,0),MATCH($O167,'Hide Me'!$AE$3:$AI$3,0)))</f>
        <v/>
      </c>
      <c r="R167" s="150" t="str">
        <f>IF($Q167="","",VLOOKUP($Q167,'Hide Me'!$AD$11:$AE$14,2,FALSE))</f>
        <v/>
      </c>
      <c r="S167" s="149"/>
    </row>
    <row r="168" spans="1:19" s="19" customFormat="1" x14ac:dyDescent="0.25">
      <c r="A168" s="147"/>
      <c r="B168" s="147"/>
      <c r="C168" s="148"/>
      <c r="D168" s="149"/>
      <c r="E168" s="149"/>
      <c r="F168" s="149"/>
      <c r="G168" s="150"/>
      <c r="H168" s="151"/>
      <c r="I168" s="148"/>
      <c r="J168" s="148"/>
      <c r="K168" s="152"/>
      <c r="L168" s="150"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8"/>
      <c r="N168" s="148"/>
      <c r="O168" s="148"/>
      <c r="P168" s="148"/>
      <c r="Q168" s="150" t="str">
        <f>IF(OR($O168="",$P168=""),"",INDEX('Hide Me'!$AE$4:$AI$8,MATCH($P168,'Hide Me'!$AD$4:$AD$8,0),MATCH($O168,'Hide Me'!$AE$3:$AI$3,0)))</f>
        <v/>
      </c>
      <c r="R168" s="150" t="str">
        <f>IF($Q168="","",VLOOKUP($Q168,'Hide Me'!$AD$11:$AE$14,2,FALSE))</f>
        <v/>
      </c>
      <c r="S168" s="149"/>
    </row>
    <row r="169" spans="1:19" s="19" customFormat="1" x14ac:dyDescent="0.25">
      <c r="A169" s="147"/>
      <c r="B169" s="147"/>
      <c r="C169" s="148"/>
      <c r="D169" s="149"/>
      <c r="E169" s="149"/>
      <c r="F169" s="149"/>
      <c r="G169" s="150"/>
      <c r="H169" s="151"/>
      <c r="I169" s="148"/>
      <c r="J169" s="148"/>
      <c r="K169" s="152"/>
      <c r="L169" s="150"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8"/>
      <c r="N169" s="148"/>
      <c r="O169" s="148"/>
      <c r="P169" s="148"/>
      <c r="Q169" s="150" t="str">
        <f>IF(OR($O169="",$P169=""),"",INDEX('Hide Me'!$AE$4:$AI$8,MATCH($P169,'Hide Me'!$AD$4:$AD$8,0),MATCH($O169,'Hide Me'!$AE$3:$AI$3,0)))</f>
        <v/>
      </c>
      <c r="R169" s="150" t="str">
        <f>IF($Q169="","",VLOOKUP($Q169,'Hide Me'!$AD$11:$AE$14,2,FALSE))</f>
        <v/>
      </c>
      <c r="S169" s="149"/>
    </row>
    <row r="170" spans="1:19" s="19" customFormat="1" x14ac:dyDescent="0.25">
      <c r="A170" s="147"/>
      <c r="B170" s="147"/>
      <c r="C170" s="148"/>
      <c r="D170" s="149"/>
      <c r="E170" s="149"/>
      <c r="F170" s="149"/>
      <c r="G170" s="150"/>
      <c r="H170" s="151"/>
      <c r="I170" s="148"/>
      <c r="J170" s="148"/>
      <c r="K170" s="152"/>
      <c r="L170" s="150"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8"/>
      <c r="N170" s="148"/>
      <c r="O170" s="148"/>
      <c r="P170" s="148"/>
      <c r="Q170" s="150" t="str">
        <f>IF(OR($O170="",$P170=""),"",INDEX('Hide Me'!$AE$4:$AI$8,MATCH($P170,'Hide Me'!$AD$4:$AD$8,0),MATCH($O170,'Hide Me'!$AE$3:$AI$3,0)))</f>
        <v/>
      </c>
      <c r="R170" s="150" t="str">
        <f>IF($Q170="","",VLOOKUP($Q170,'Hide Me'!$AD$11:$AE$14,2,FALSE))</f>
        <v/>
      </c>
      <c r="S170" s="149"/>
    </row>
    <row r="171" spans="1:19" s="19" customFormat="1" x14ac:dyDescent="0.25">
      <c r="A171" s="147"/>
      <c r="B171" s="147"/>
      <c r="C171" s="148"/>
      <c r="D171" s="149"/>
      <c r="E171" s="149"/>
      <c r="F171" s="149"/>
      <c r="G171" s="150"/>
      <c r="H171" s="151"/>
      <c r="I171" s="148"/>
      <c r="J171" s="148"/>
      <c r="K171" s="152"/>
      <c r="L171" s="150"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8"/>
      <c r="N171" s="148"/>
      <c r="O171" s="148"/>
      <c r="P171" s="148"/>
      <c r="Q171" s="150" t="str">
        <f>IF(OR($O171="",$P171=""),"",INDEX('Hide Me'!$AE$4:$AI$8,MATCH($P171,'Hide Me'!$AD$4:$AD$8,0),MATCH($O171,'Hide Me'!$AE$3:$AI$3,0)))</f>
        <v/>
      </c>
      <c r="R171" s="150" t="str">
        <f>IF($Q171="","",VLOOKUP($Q171,'Hide Me'!$AD$11:$AE$14,2,FALSE))</f>
        <v/>
      </c>
      <c r="S171" s="149"/>
    </row>
    <row r="172" spans="1:19" s="19" customFormat="1" x14ac:dyDescent="0.25">
      <c r="A172" s="147"/>
      <c r="B172" s="147"/>
      <c r="C172" s="148"/>
      <c r="D172" s="149"/>
      <c r="E172" s="149"/>
      <c r="F172" s="149"/>
      <c r="G172" s="150"/>
      <c r="H172" s="151"/>
      <c r="I172" s="148"/>
      <c r="J172" s="148"/>
      <c r="K172" s="152"/>
      <c r="L172" s="150"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8"/>
      <c r="N172" s="148"/>
      <c r="O172" s="148"/>
      <c r="P172" s="148"/>
      <c r="Q172" s="150" t="str">
        <f>IF(OR($O172="",$P172=""),"",INDEX('Hide Me'!$AE$4:$AI$8,MATCH($P172,'Hide Me'!$AD$4:$AD$8,0),MATCH($O172,'Hide Me'!$AE$3:$AI$3,0)))</f>
        <v/>
      </c>
      <c r="R172" s="150" t="str">
        <f>IF($Q172="","",VLOOKUP($Q172,'Hide Me'!$AD$11:$AE$14,2,FALSE))</f>
        <v/>
      </c>
      <c r="S172" s="149"/>
    </row>
    <row r="173" spans="1:19" s="19" customFormat="1" x14ac:dyDescent="0.25">
      <c r="A173" s="147"/>
      <c r="B173" s="147"/>
      <c r="C173" s="148"/>
      <c r="D173" s="149"/>
      <c r="E173" s="149"/>
      <c r="F173" s="149"/>
      <c r="G173" s="150"/>
      <c r="H173" s="151"/>
      <c r="I173" s="148"/>
      <c r="J173" s="148"/>
      <c r="K173" s="152"/>
      <c r="L173" s="150"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8"/>
      <c r="N173" s="148"/>
      <c r="O173" s="148"/>
      <c r="P173" s="148"/>
      <c r="Q173" s="150" t="str">
        <f>IF(OR($O173="",$P173=""),"",INDEX('Hide Me'!$AE$4:$AI$8,MATCH($P173,'Hide Me'!$AD$4:$AD$8,0),MATCH($O173,'Hide Me'!$AE$3:$AI$3,0)))</f>
        <v/>
      </c>
      <c r="R173" s="150" t="str">
        <f>IF($Q173="","",VLOOKUP($Q173,'Hide Me'!$AD$11:$AE$14,2,FALSE))</f>
        <v/>
      </c>
      <c r="S173" s="149"/>
    </row>
    <row r="174" spans="1:19" s="19" customFormat="1" x14ac:dyDescent="0.25">
      <c r="A174" s="147"/>
      <c r="B174" s="147"/>
      <c r="C174" s="148"/>
      <c r="D174" s="149"/>
      <c r="E174" s="149"/>
      <c r="F174" s="149"/>
      <c r="G174" s="150"/>
      <c r="H174" s="151"/>
      <c r="I174" s="148"/>
      <c r="J174" s="148"/>
      <c r="K174" s="152"/>
      <c r="L174" s="150"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8"/>
      <c r="N174" s="148"/>
      <c r="O174" s="148"/>
      <c r="P174" s="148"/>
      <c r="Q174" s="150" t="str">
        <f>IF(OR($O174="",$P174=""),"",INDEX('Hide Me'!$AE$4:$AI$8,MATCH($P174,'Hide Me'!$AD$4:$AD$8,0),MATCH($O174,'Hide Me'!$AE$3:$AI$3,0)))</f>
        <v/>
      </c>
      <c r="R174" s="150" t="str">
        <f>IF($Q174="","",VLOOKUP($Q174,'Hide Me'!$AD$11:$AE$14,2,FALSE))</f>
        <v/>
      </c>
      <c r="S174" s="149"/>
    </row>
    <row r="175" spans="1:19" s="19" customFormat="1" x14ac:dyDescent="0.25">
      <c r="A175" s="147"/>
      <c r="B175" s="147"/>
      <c r="C175" s="148"/>
      <c r="D175" s="149"/>
      <c r="E175" s="149"/>
      <c r="F175" s="149"/>
      <c r="G175" s="150"/>
      <c r="H175" s="151"/>
      <c r="I175" s="148"/>
      <c r="J175" s="148"/>
      <c r="K175" s="152"/>
      <c r="L175" s="150"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8"/>
      <c r="N175" s="148"/>
      <c r="O175" s="148"/>
      <c r="P175" s="148"/>
      <c r="Q175" s="150" t="str">
        <f>IF(OR($O175="",$P175=""),"",INDEX('Hide Me'!$AE$4:$AI$8,MATCH($P175,'Hide Me'!$AD$4:$AD$8,0),MATCH($O175,'Hide Me'!$AE$3:$AI$3,0)))</f>
        <v/>
      </c>
      <c r="R175" s="150" t="str">
        <f>IF($Q175="","",VLOOKUP($Q175,'Hide Me'!$AD$11:$AE$14,2,FALSE))</f>
        <v/>
      </c>
      <c r="S175" s="149"/>
    </row>
    <row r="176" spans="1:19" s="19" customFormat="1" x14ac:dyDescent="0.25">
      <c r="A176" s="147"/>
      <c r="B176" s="147"/>
      <c r="C176" s="148"/>
      <c r="D176" s="149"/>
      <c r="E176" s="149"/>
      <c r="F176" s="149"/>
      <c r="G176" s="150"/>
      <c r="H176" s="151"/>
      <c r="I176" s="148"/>
      <c r="J176" s="148"/>
      <c r="K176" s="152"/>
      <c r="L176" s="150"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8"/>
      <c r="N176" s="148"/>
      <c r="O176" s="148"/>
      <c r="P176" s="148"/>
      <c r="Q176" s="150" t="str">
        <f>IF(OR($O176="",$P176=""),"",INDEX('Hide Me'!$AE$4:$AI$8,MATCH($P176,'Hide Me'!$AD$4:$AD$8,0),MATCH($O176,'Hide Me'!$AE$3:$AI$3,0)))</f>
        <v/>
      </c>
      <c r="R176" s="150" t="str">
        <f>IF($Q176="","",VLOOKUP($Q176,'Hide Me'!$AD$11:$AE$14,2,FALSE))</f>
        <v/>
      </c>
      <c r="S176" s="149"/>
    </row>
    <row r="177" spans="1:19" s="19" customFormat="1" x14ac:dyDescent="0.25">
      <c r="A177" s="147"/>
      <c r="B177" s="147"/>
      <c r="C177" s="148"/>
      <c r="D177" s="149"/>
      <c r="E177" s="149"/>
      <c r="F177" s="149"/>
      <c r="G177" s="150"/>
      <c r="H177" s="151"/>
      <c r="I177" s="148"/>
      <c r="J177" s="148"/>
      <c r="K177" s="152"/>
      <c r="L177" s="150"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8"/>
      <c r="N177" s="148"/>
      <c r="O177" s="148"/>
      <c r="P177" s="148"/>
      <c r="Q177" s="150" t="str">
        <f>IF(OR($O177="",$P177=""),"",INDEX('Hide Me'!$AE$4:$AI$8,MATCH($P177,'Hide Me'!$AD$4:$AD$8,0),MATCH($O177,'Hide Me'!$AE$3:$AI$3,0)))</f>
        <v/>
      </c>
      <c r="R177" s="150" t="str">
        <f>IF($Q177="","",VLOOKUP($Q177,'Hide Me'!$AD$11:$AE$14,2,FALSE))</f>
        <v/>
      </c>
      <c r="S177" s="149"/>
    </row>
    <row r="178" spans="1:19" s="19" customFormat="1" x14ac:dyDescent="0.25">
      <c r="A178" s="147"/>
      <c r="B178" s="147"/>
      <c r="C178" s="148"/>
      <c r="D178" s="149"/>
      <c r="E178" s="149"/>
      <c r="F178" s="149"/>
      <c r="G178" s="150"/>
      <c r="H178" s="151"/>
      <c r="I178" s="148"/>
      <c r="J178" s="148"/>
      <c r="K178" s="152"/>
      <c r="L178" s="150"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8"/>
      <c r="N178" s="148"/>
      <c r="O178" s="148"/>
      <c r="P178" s="148"/>
      <c r="Q178" s="150" t="str">
        <f>IF(OR($O178="",$P178=""),"",INDEX('Hide Me'!$AE$4:$AI$8,MATCH($P178,'Hide Me'!$AD$4:$AD$8,0),MATCH($O178,'Hide Me'!$AE$3:$AI$3,0)))</f>
        <v/>
      </c>
      <c r="R178" s="150" t="str">
        <f>IF($Q178="","",VLOOKUP($Q178,'Hide Me'!$AD$11:$AE$14,2,FALSE))</f>
        <v/>
      </c>
      <c r="S178" s="149"/>
    </row>
    <row r="179" spans="1:19" s="19" customFormat="1" x14ac:dyDescent="0.25">
      <c r="A179" s="147"/>
      <c r="B179" s="147"/>
      <c r="C179" s="148"/>
      <c r="D179" s="149"/>
      <c r="E179" s="149"/>
      <c r="F179" s="149"/>
      <c r="G179" s="150"/>
      <c r="H179" s="151"/>
      <c r="I179" s="148"/>
      <c r="J179" s="148"/>
      <c r="K179" s="152"/>
      <c r="L179" s="150"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8"/>
      <c r="N179" s="148"/>
      <c r="O179" s="148"/>
      <c r="P179" s="148"/>
      <c r="Q179" s="150" t="str">
        <f>IF(OR($O179="",$P179=""),"",INDEX('Hide Me'!$AE$4:$AI$8,MATCH($P179,'Hide Me'!$AD$4:$AD$8,0),MATCH($O179,'Hide Me'!$AE$3:$AI$3,0)))</f>
        <v/>
      </c>
      <c r="R179" s="150" t="str">
        <f>IF($Q179="","",VLOOKUP($Q179,'Hide Me'!$AD$11:$AE$14,2,FALSE))</f>
        <v/>
      </c>
      <c r="S179" s="149"/>
    </row>
    <row r="180" spans="1:19" s="19" customFormat="1" x14ac:dyDescent="0.25">
      <c r="A180" s="147"/>
      <c r="B180" s="147"/>
      <c r="C180" s="148"/>
      <c r="D180" s="149"/>
      <c r="E180" s="149"/>
      <c r="F180" s="149"/>
      <c r="G180" s="150"/>
      <c r="H180" s="151"/>
      <c r="I180" s="148"/>
      <c r="J180" s="148"/>
      <c r="K180" s="152"/>
      <c r="L180" s="150"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8"/>
      <c r="N180" s="148"/>
      <c r="O180" s="148"/>
      <c r="P180" s="148"/>
      <c r="Q180" s="150" t="str">
        <f>IF(OR($O180="",$P180=""),"",INDEX('Hide Me'!$AE$4:$AI$8,MATCH($P180,'Hide Me'!$AD$4:$AD$8,0),MATCH($O180,'Hide Me'!$AE$3:$AI$3,0)))</f>
        <v/>
      </c>
      <c r="R180" s="150" t="str">
        <f>IF($Q180="","",VLOOKUP($Q180,'Hide Me'!$AD$11:$AE$14,2,FALSE))</f>
        <v/>
      </c>
      <c r="S180" s="149"/>
    </row>
    <row r="181" spans="1:19" s="19" customFormat="1" x14ac:dyDescent="0.25">
      <c r="A181" s="147"/>
      <c r="B181" s="147"/>
      <c r="C181" s="148"/>
      <c r="D181" s="149"/>
      <c r="E181" s="149"/>
      <c r="F181" s="149"/>
      <c r="G181" s="150"/>
      <c r="H181" s="151"/>
      <c r="I181" s="148"/>
      <c r="J181" s="148"/>
      <c r="K181" s="152"/>
      <c r="L181" s="150"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8"/>
      <c r="N181" s="148"/>
      <c r="O181" s="148"/>
      <c r="P181" s="148"/>
      <c r="Q181" s="150" t="str">
        <f>IF(OR($O181="",$P181=""),"",INDEX('Hide Me'!$AE$4:$AI$8,MATCH($P181,'Hide Me'!$AD$4:$AD$8,0),MATCH($O181,'Hide Me'!$AE$3:$AI$3,0)))</f>
        <v/>
      </c>
      <c r="R181" s="150" t="str">
        <f>IF($Q181="","",VLOOKUP($Q181,'Hide Me'!$AD$11:$AE$14,2,FALSE))</f>
        <v/>
      </c>
      <c r="S181" s="149"/>
    </row>
    <row r="182" spans="1:19" s="19" customFormat="1" x14ac:dyDescent="0.25">
      <c r="A182" s="147"/>
      <c r="B182" s="147"/>
      <c r="C182" s="148"/>
      <c r="D182" s="149"/>
      <c r="E182" s="149"/>
      <c r="F182" s="149"/>
      <c r="G182" s="150"/>
      <c r="H182" s="151"/>
      <c r="I182" s="148"/>
      <c r="J182" s="148"/>
      <c r="K182" s="152"/>
      <c r="L182" s="150"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8"/>
      <c r="N182" s="148"/>
      <c r="O182" s="148"/>
      <c r="P182" s="148"/>
      <c r="Q182" s="150" t="str">
        <f>IF(OR($O182="",$P182=""),"",INDEX('Hide Me'!$AE$4:$AI$8,MATCH($P182,'Hide Me'!$AD$4:$AD$8,0),MATCH($O182,'Hide Me'!$AE$3:$AI$3,0)))</f>
        <v/>
      </c>
      <c r="R182" s="150" t="str">
        <f>IF($Q182="","",VLOOKUP($Q182,'Hide Me'!$AD$11:$AE$14,2,FALSE))</f>
        <v/>
      </c>
      <c r="S182" s="149"/>
    </row>
    <row r="183" spans="1:19" s="19" customFormat="1" x14ac:dyDescent="0.25">
      <c r="A183" s="147"/>
      <c r="B183" s="147"/>
      <c r="C183" s="148"/>
      <c r="D183" s="149"/>
      <c r="E183" s="149"/>
      <c r="F183" s="149"/>
      <c r="G183" s="150"/>
      <c r="H183" s="151"/>
      <c r="I183" s="148"/>
      <c r="J183" s="148"/>
      <c r="K183" s="152"/>
      <c r="L183" s="150"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8"/>
      <c r="N183" s="148"/>
      <c r="O183" s="148"/>
      <c r="P183" s="148"/>
      <c r="Q183" s="150" t="str">
        <f>IF(OR($O183="",$P183=""),"",INDEX('Hide Me'!$AE$4:$AI$8,MATCH($P183,'Hide Me'!$AD$4:$AD$8,0),MATCH($O183,'Hide Me'!$AE$3:$AI$3,0)))</f>
        <v/>
      </c>
      <c r="R183" s="150" t="str">
        <f>IF($Q183="","",VLOOKUP($Q183,'Hide Me'!$AD$11:$AE$14,2,FALSE))</f>
        <v/>
      </c>
      <c r="S183" s="149"/>
    </row>
    <row r="184" spans="1:19" s="19" customFormat="1" x14ac:dyDescent="0.25">
      <c r="A184" s="147"/>
      <c r="B184" s="147"/>
      <c r="C184" s="148"/>
      <c r="D184" s="149"/>
      <c r="E184" s="149"/>
      <c r="F184" s="149"/>
      <c r="G184" s="150"/>
      <c r="H184" s="151"/>
      <c r="I184" s="148"/>
      <c r="J184" s="148"/>
      <c r="K184" s="152"/>
      <c r="L184" s="150"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8"/>
      <c r="N184" s="148"/>
      <c r="O184" s="148"/>
      <c r="P184" s="148"/>
      <c r="Q184" s="150" t="str">
        <f>IF(OR($O184="",$P184=""),"",INDEX('Hide Me'!$AE$4:$AI$8,MATCH($P184,'Hide Me'!$AD$4:$AD$8,0),MATCH($O184,'Hide Me'!$AE$3:$AI$3,0)))</f>
        <v/>
      </c>
      <c r="R184" s="150" t="str">
        <f>IF($Q184="","",VLOOKUP($Q184,'Hide Me'!$AD$11:$AE$14,2,FALSE))</f>
        <v/>
      </c>
      <c r="S184" s="149"/>
    </row>
    <row r="185" spans="1:19" s="19" customFormat="1" x14ac:dyDescent="0.25">
      <c r="A185" s="147"/>
      <c r="B185" s="147"/>
      <c r="C185" s="148"/>
      <c r="D185" s="149"/>
      <c r="E185" s="149"/>
      <c r="F185" s="149"/>
      <c r="G185" s="150"/>
      <c r="H185" s="151"/>
      <c r="I185" s="148"/>
      <c r="J185" s="148"/>
      <c r="K185" s="152"/>
      <c r="L185" s="150"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8"/>
      <c r="N185" s="148"/>
      <c r="O185" s="148"/>
      <c r="P185" s="148"/>
      <c r="Q185" s="150" t="str">
        <f>IF(OR($O185="",$P185=""),"",INDEX('Hide Me'!$AE$4:$AI$8,MATCH($P185,'Hide Me'!$AD$4:$AD$8,0),MATCH($O185,'Hide Me'!$AE$3:$AI$3,0)))</f>
        <v/>
      </c>
      <c r="R185" s="150" t="str">
        <f>IF($Q185="","",VLOOKUP($Q185,'Hide Me'!$AD$11:$AE$14,2,FALSE))</f>
        <v/>
      </c>
      <c r="S185" s="149"/>
    </row>
    <row r="186" spans="1:19" s="19" customFormat="1" x14ac:dyDescent="0.25">
      <c r="A186" s="147"/>
      <c r="B186" s="147"/>
      <c r="C186" s="148"/>
      <c r="D186" s="149"/>
      <c r="E186" s="149"/>
      <c r="F186" s="149"/>
      <c r="G186" s="150"/>
      <c r="H186" s="151"/>
      <c r="I186" s="148"/>
      <c r="J186" s="148"/>
      <c r="K186" s="152"/>
      <c r="L186" s="150"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8"/>
      <c r="N186" s="148"/>
      <c r="O186" s="148"/>
      <c r="P186" s="148"/>
      <c r="Q186" s="150" t="str">
        <f>IF(OR($O186="",$P186=""),"",INDEX('Hide Me'!$AE$4:$AI$8,MATCH($P186,'Hide Me'!$AD$4:$AD$8,0),MATCH($O186,'Hide Me'!$AE$3:$AI$3,0)))</f>
        <v/>
      </c>
      <c r="R186" s="150" t="str">
        <f>IF($Q186="","",VLOOKUP($Q186,'Hide Me'!$AD$11:$AE$14,2,FALSE))</f>
        <v/>
      </c>
      <c r="S186" s="149"/>
    </row>
    <row r="187" spans="1:19" s="19" customFormat="1" x14ac:dyDescent="0.25">
      <c r="A187" s="147"/>
      <c r="B187" s="147"/>
      <c r="C187" s="148"/>
      <c r="D187" s="149"/>
      <c r="E187" s="149"/>
      <c r="F187" s="149"/>
      <c r="G187" s="150"/>
      <c r="H187" s="151"/>
      <c r="I187" s="148"/>
      <c r="J187" s="148"/>
      <c r="K187" s="152"/>
      <c r="L187" s="150"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8"/>
      <c r="N187" s="148"/>
      <c r="O187" s="148"/>
      <c r="P187" s="148"/>
      <c r="Q187" s="150" t="str">
        <f>IF(OR($O187="",$P187=""),"",INDEX('Hide Me'!$AE$4:$AI$8,MATCH($P187,'Hide Me'!$AD$4:$AD$8,0),MATCH($O187,'Hide Me'!$AE$3:$AI$3,0)))</f>
        <v/>
      </c>
      <c r="R187" s="150" t="str">
        <f>IF($Q187="","",VLOOKUP($Q187,'Hide Me'!$AD$11:$AE$14,2,FALSE))</f>
        <v/>
      </c>
      <c r="S187" s="149"/>
    </row>
    <row r="188" spans="1:19" s="19" customFormat="1" x14ac:dyDescent="0.25">
      <c r="A188" s="147"/>
      <c r="B188" s="147"/>
      <c r="C188" s="148"/>
      <c r="D188" s="149"/>
      <c r="E188" s="149"/>
      <c r="F188" s="149"/>
      <c r="G188" s="150"/>
      <c r="H188" s="151"/>
      <c r="I188" s="148"/>
      <c r="J188" s="148"/>
      <c r="K188" s="152"/>
      <c r="L188" s="150"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8"/>
      <c r="N188" s="148"/>
      <c r="O188" s="148"/>
      <c r="P188" s="148"/>
      <c r="Q188" s="150" t="str">
        <f>IF(OR($O188="",$P188=""),"",INDEX('Hide Me'!$AE$4:$AI$8,MATCH($P188,'Hide Me'!$AD$4:$AD$8,0),MATCH($O188,'Hide Me'!$AE$3:$AI$3,0)))</f>
        <v/>
      </c>
      <c r="R188" s="150" t="str">
        <f>IF($Q188="","",VLOOKUP($Q188,'Hide Me'!$AD$11:$AE$14,2,FALSE))</f>
        <v/>
      </c>
      <c r="S188" s="149"/>
    </row>
    <row r="189" spans="1:19" s="19" customFormat="1" x14ac:dyDescent="0.25">
      <c r="A189" s="147"/>
      <c r="B189" s="147"/>
      <c r="C189" s="148"/>
      <c r="D189" s="149"/>
      <c r="E189" s="149"/>
      <c r="F189" s="149"/>
      <c r="G189" s="150"/>
      <c r="H189" s="151"/>
      <c r="I189" s="148"/>
      <c r="J189" s="148"/>
      <c r="K189" s="152"/>
      <c r="L189" s="150"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8"/>
      <c r="N189" s="148"/>
      <c r="O189" s="148"/>
      <c r="P189" s="148"/>
      <c r="Q189" s="150" t="str">
        <f>IF(OR($O189="",$P189=""),"",INDEX('Hide Me'!$AE$4:$AI$8,MATCH($P189,'Hide Me'!$AD$4:$AD$8,0),MATCH($O189,'Hide Me'!$AE$3:$AI$3,0)))</f>
        <v/>
      </c>
      <c r="R189" s="150" t="str">
        <f>IF($Q189="","",VLOOKUP($Q189,'Hide Me'!$AD$11:$AE$14,2,FALSE))</f>
        <v/>
      </c>
      <c r="S189" s="149"/>
    </row>
    <row r="190" spans="1:19" s="19" customFormat="1" x14ac:dyDescent="0.25">
      <c r="A190" s="147"/>
      <c r="B190" s="147"/>
      <c r="C190" s="148"/>
      <c r="D190" s="149"/>
      <c r="E190" s="149"/>
      <c r="F190" s="149"/>
      <c r="G190" s="150"/>
      <c r="H190" s="151"/>
      <c r="I190" s="148"/>
      <c r="J190" s="148"/>
      <c r="K190" s="152"/>
      <c r="L190" s="150"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8"/>
      <c r="N190" s="148"/>
      <c r="O190" s="148"/>
      <c r="P190" s="148"/>
      <c r="Q190" s="150" t="str">
        <f>IF(OR($O190="",$P190=""),"",INDEX('Hide Me'!$AE$4:$AI$8,MATCH($P190,'Hide Me'!$AD$4:$AD$8,0),MATCH($O190,'Hide Me'!$AE$3:$AI$3,0)))</f>
        <v/>
      </c>
      <c r="R190" s="150" t="str">
        <f>IF($Q190="","",VLOOKUP($Q190,'Hide Me'!$AD$11:$AE$14,2,FALSE))</f>
        <v/>
      </c>
      <c r="S190" s="149"/>
    </row>
    <row r="191" spans="1:19" s="19" customFormat="1" x14ac:dyDescent="0.25">
      <c r="A191" s="147"/>
      <c r="B191" s="147"/>
      <c r="C191" s="148"/>
      <c r="D191" s="149"/>
      <c r="E191" s="149"/>
      <c r="F191" s="149"/>
      <c r="G191" s="150"/>
      <c r="H191" s="151"/>
      <c r="I191" s="148"/>
      <c r="J191" s="148"/>
      <c r="K191" s="152"/>
      <c r="L191" s="150"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8"/>
      <c r="N191" s="148"/>
      <c r="O191" s="148"/>
      <c r="P191" s="148"/>
      <c r="Q191" s="150" t="str">
        <f>IF(OR($O191="",$P191=""),"",INDEX('Hide Me'!$AE$4:$AI$8,MATCH($P191,'Hide Me'!$AD$4:$AD$8,0),MATCH($O191,'Hide Me'!$AE$3:$AI$3,0)))</f>
        <v/>
      </c>
      <c r="R191" s="150" t="str">
        <f>IF($Q191="","",VLOOKUP($Q191,'Hide Me'!$AD$11:$AE$14,2,FALSE))</f>
        <v/>
      </c>
      <c r="S191" s="149"/>
    </row>
    <row r="192" spans="1:19" s="19" customFormat="1" x14ac:dyDescent="0.25">
      <c r="A192" s="147"/>
      <c r="B192" s="147"/>
      <c r="C192" s="148"/>
      <c r="D192" s="149"/>
      <c r="E192" s="149"/>
      <c r="F192" s="149"/>
      <c r="G192" s="150"/>
      <c r="H192" s="151"/>
      <c r="I192" s="148"/>
      <c r="J192" s="148"/>
      <c r="K192" s="152"/>
      <c r="L192" s="150"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8"/>
      <c r="N192" s="148"/>
      <c r="O192" s="148"/>
      <c r="P192" s="148"/>
      <c r="Q192" s="150" t="str">
        <f>IF(OR($O192="",$P192=""),"",INDEX('Hide Me'!$AE$4:$AI$8,MATCH($P192,'Hide Me'!$AD$4:$AD$8,0),MATCH($O192,'Hide Me'!$AE$3:$AI$3,0)))</f>
        <v/>
      </c>
      <c r="R192" s="150" t="str">
        <f>IF($Q192="","",VLOOKUP($Q192,'Hide Me'!$AD$11:$AE$14,2,FALSE))</f>
        <v/>
      </c>
      <c r="S192" s="149"/>
    </row>
    <row r="193" spans="1:19" s="19" customFormat="1" x14ac:dyDescent="0.25">
      <c r="A193" s="147"/>
      <c r="B193" s="147"/>
      <c r="C193" s="148"/>
      <c r="D193" s="149"/>
      <c r="E193" s="149"/>
      <c r="F193" s="149"/>
      <c r="G193" s="150"/>
      <c r="H193" s="151"/>
      <c r="I193" s="148"/>
      <c r="J193" s="148"/>
      <c r="K193" s="152"/>
      <c r="L193" s="150"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8"/>
      <c r="N193" s="148"/>
      <c r="O193" s="148"/>
      <c r="P193" s="148"/>
      <c r="Q193" s="150" t="str">
        <f>IF(OR($O193="",$P193=""),"",INDEX('Hide Me'!$AE$4:$AI$8,MATCH($P193,'Hide Me'!$AD$4:$AD$8,0),MATCH($O193,'Hide Me'!$AE$3:$AI$3,0)))</f>
        <v/>
      </c>
      <c r="R193" s="150" t="str">
        <f>IF($Q193="","",VLOOKUP($Q193,'Hide Me'!$AD$11:$AE$14,2,FALSE))</f>
        <v/>
      </c>
      <c r="S193" s="149"/>
    </row>
    <row r="194" spans="1:19" s="19" customFormat="1" x14ac:dyDescent="0.25">
      <c r="A194" s="147"/>
      <c r="B194" s="147"/>
      <c r="C194" s="148"/>
      <c r="D194" s="149"/>
      <c r="E194" s="149"/>
      <c r="F194" s="149"/>
      <c r="G194" s="150"/>
      <c r="H194" s="151"/>
      <c r="I194" s="148"/>
      <c r="J194" s="148"/>
      <c r="K194" s="152"/>
      <c r="L194" s="150"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8"/>
      <c r="N194" s="148"/>
      <c r="O194" s="148"/>
      <c r="P194" s="148"/>
      <c r="Q194" s="150" t="str">
        <f>IF(OR($O194="",$P194=""),"",INDEX('Hide Me'!$AE$4:$AI$8,MATCH($P194,'Hide Me'!$AD$4:$AD$8,0),MATCH($O194,'Hide Me'!$AE$3:$AI$3,0)))</f>
        <v/>
      </c>
      <c r="R194" s="150" t="str">
        <f>IF($Q194="","",VLOOKUP($Q194,'Hide Me'!$AD$11:$AE$14,2,FALSE))</f>
        <v/>
      </c>
      <c r="S194" s="149"/>
    </row>
    <row r="195" spans="1:19" s="19" customFormat="1" x14ac:dyDescent="0.25">
      <c r="A195" s="147"/>
      <c r="B195" s="147"/>
      <c r="C195" s="148"/>
      <c r="D195" s="149"/>
      <c r="E195" s="149"/>
      <c r="F195" s="149"/>
      <c r="G195" s="150"/>
      <c r="H195" s="151"/>
      <c r="I195" s="148"/>
      <c r="J195" s="148"/>
      <c r="K195" s="152"/>
      <c r="L195" s="150"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8"/>
      <c r="N195" s="148"/>
      <c r="O195" s="148"/>
      <c r="P195" s="148"/>
      <c r="Q195" s="150" t="str">
        <f>IF(OR($O195="",$P195=""),"",INDEX('Hide Me'!$AE$4:$AI$8,MATCH($P195,'Hide Me'!$AD$4:$AD$8,0),MATCH($O195,'Hide Me'!$AE$3:$AI$3,0)))</f>
        <v/>
      </c>
      <c r="R195" s="150" t="str">
        <f>IF($Q195="","",VLOOKUP($Q195,'Hide Me'!$AD$11:$AE$14,2,FALSE))</f>
        <v/>
      </c>
      <c r="S195" s="149"/>
    </row>
    <row r="196" spans="1:19" s="19" customFormat="1" x14ac:dyDescent="0.25">
      <c r="A196" s="147"/>
      <c r="B196" s="147"/>
      <c r="C196" s="148"/>
      <c r="D196" s="149"/>
      <c r="E196" s="149"/>
      <c r="F196" s="149"/>
      <c r="G196" s="150"/>
      <c r="H196" s="151"/>
      <c r="I196" s="148"/>
      <c r="J196" s="148"/>
      <c r="K196" s="152"/>
      <c r="L196" s="150"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8"/>
      <c r="N196" s="148"/>
      <c r="O196" s="148"/>
      <c r="P196" s="148"/>
      <c r="Q196" s="150" t="str">
        <f>IF(OR($O196="",$P196=""),"",INDEX('Hide Me'!$AE$4:$AI$8,MATCH($P196,'Hide Me'!$AD$4:$AD$8,0),MATCH($O196,'Hide Me'!$AE$3:$AI$3,0)))</f>
        <v/>
      </c>
      <c r="R196" s="150" t="str">
        <f>IF($Q196="","",VLOOKUP($Q196,'Hide Me'!$AD$11:$AE$14,2,FALSE))</f>
        <v/>
      </c>
      <c r="S196" s="149"/>
    </row>
    <row r="197" spans="1:19" s="19" customFormat="1" x14ac:dyDescent="0.25">
      <c r="A197" s="147"/>
      <c r="B197" s="147"/>
      <c r="C197" s="148"/>
      <c r="D197" s="149"/>
      <c r="E197" s="149"/>
      <c r="F197" s="149"/>
      <c r="G197" s="150"/>
      <c r="H197" s="151"/>
      <c r="I197" s="148"/>
      <c r="J197" s="148"/>
      <c r="K197" s="152"/>
      <c r="L197" s="150"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8"/>
      <c r="N197" s="148"/>
      <c r="O197" s="148"/>
      <c r="P197" s="148"/>
      <c r="Q197" s="150" t="str">
        <f>IF(OR($O197="",$P197=""),"",INDEX('Hide Me'!$AE$4:$AI$8,MATCH($P197,'Hide Me'!$AD$4:$AD$8,0),MATCH($O197,'Hide Me'!$AE$3:$AI$3,0)))</f>
        <v/>
      </c>
      <c r="R197" s="150" t="str">
        <f>IF($Q197="","",VLOOKUP($Q197,'Hide Me'!$AD$11:$AE$14,2,FALSE))</f>
        <v/>
      </c>
      <c r="S197" s="149"/>
    </row>
    <row r="198" spans="1:19" s="19" customFormat="1" x14ac:dyDescent="0.25">
      <c r="A198" s="147"/>
      <c r="B198" s="147"/>
      <c r="C198" s="148"/>
      <c r="D198" s="149"/>
      <c r="E198" s="149"/>
      <c r="F198" s="149"/>
      <c r="G198" s="150"/>
      <c r="H198" s="151"/>
      <c r="I198" s="148"/>
      <c r="J198" s="148"/>
      <c r="K198" s="152"/>
      <c r="L198" s="150"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8"/>
      <c r="N198" s="148"/>
      <c r="O198" s="148"/>
      <c r="P198" s="148"/>
      <c r="Q198" s="150" t="str">
        <f>IF(OR($O198="",$P198=""),"",INDEX('Hide Me'!$AE$4:$AI$8,MATCH($P198,'Hide Me'!$AD$4:$AD$8,0),MATCH($O198,'Hide Me'!$AE$3:$AI$3,0)))</f>
        <v/>
      </c>
      <c r="R198" s="150" t="str">
        <f>IF($Q198="","",VLOOKUP($Q198,'Hide Me'!$AD$11:$AE$14,2,FALSE))</f>
        <v/>
      </c>
      <c r="S198" s="149"/>
    </row>
    <row r="199" spans="1:19" s="19" customFormat="1" x14ac:dyDescent="0.25">
      <c r="A199" s="147"/>
      <c r="B199" s="147"/>
      <c r="C199" s="148"/>
      <c r="D199" s="149"/>
      <c r="E199" s="149"/>
      <c r="F199" s="149"/>
      <c r="G199" s="150"/>
      <c r="H199" s="151"/>
      <c r="I199" s="148"/>
      <c r="J199" s="148"/>
      <c r="K199" s="152"/>
      <c r="L199" s="150"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8"/>
      <c r="N199" s="148"/>
      <c r="O199" s="148"/>
      <c r="P199" s="148"/>
      <c r="Q199" s="150" t="str">
        <f>IF(OR($O199="",$P199=""),"",INDEX('Hide Me'!$AE$4:$AI$8,MATCH($P199,'Hide Me'!$AD$4:$AD$8,0),MATCH($O199,'Hide Me'!$AE$3:$AI$3,0)))</f>
        <v/>
      </c>
      <c r="R199" s="150" t="str">
        <f>IF($Q199="","",VLOOKUP($Q199,'Hide Me'!$AD$11:$AE$14,2,FALSE))</f>
        <v/>
      </c>
      <c r="S199" s="149"/>
    </row>
    <row r="200" spans="1:19" s="19" customFormat="1" x14ac:dyDescent="0.25">
      <c r="A200" s="147"/>
      <c r="B200" s="147"/>
      <c r="C200" s="148"/>
      <c r="D200" s="149"/>
      <c r="E200" s="149"/>
      <c r="F200" s="149"/>
      <c r="G200" s="150"/>
      <c r="H200" s="151"/>
      <c r="I200" s="148"/>
      <c r="J200" s="148"/>
      <c r="K200" s="152"/>
      <c r="L200" s="150"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8"/>
      <c r="N200" s="148"/>
      <c r="O200" s="148"/>
      <c r="P200" s="148"/>
      <c r="Q200" s="150" t="str">
        <f>IF(OR($O200="",$P200=""),"",INDEX('Hide Me'!$AE$4:$AI$8,MATCH($P200,'Hide Me'!$AD$4:$AD$8,0),MATCH($O200,'Hide Me'!$AE$3:$AI$3,0)))</f>
        <v/>
      </c>
      <c r="R200" s="150" t="str">
        <f>IF($Q200="","",VLOOKUP($Q200,'Hide Me'!$AD$11:$AE$14,2,FALSE))</f>
        <v/>
      </c>
      <c r="S200" s="149"/>
    </row>
    <row r="201" spans="1:19" s="19" customFormat="1" x14ac:dyDescent="0.25">
      <c r="A201" s="147"/>
      <c r="B201" s="147"/>
      <c r="C201" s="148"/>
      <c r="D201" s="149"/>
      <c r="E201" s="149"/>
      <c r="F201" s="149"/>
      <c r="G201" s="150"/>
      <c r="H201" s="151"/>
      <c r="I201" s="148"/>
      <c r="J201" s="148"/>
      <c r="K201" s="152"/>
      <c r="L201" s="150"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8"/>
      <c r="N201" s="148"/>
      <c r="O201" s="148"/>
      <c r="P201" s="148"/>
      <c r="Q201" s="150" t="str">
        <f>IF(OR($O201="",$P201=""),"",INDEX('Hide Me'!$AE$4:$AI$8,MATCH($P201,'Hide Me'!$AD$4:$AD$8,0),MATCH($O201,'Hide Me'!$AE$3:$AI$3,0)))</f>
        <v/>
      </c>
      <c r="R201" s="150" t="str">
        <f>IF($Q201="","",VLOOKUP($Q201,'Hide Me'!$AD$11:$AE$14,2,FALSE))</f>
        <v/>
      </c>
      <c r="S201" s="149"/>
    </row>
    <row r="202" spans="1:19" s="19" customFormat="1" x14ac:dyDescent="0.25">
      <c r="A202" s="147"/>
      <c r="B202" s="147"/>
      <c r="C202" s="148"/>
      <c r="D202" s="149"/>
      <c r="E202" s="149"/>
      <c r="F202" s="149"/>
      <c r="G202" s="150"/>
      <c r="H202" s="151"/>
      <c r="I202" s="148"/>
      <c r="J202" s="148"/>
      <c r="K202" s="152"/>
      <c r="L202" s="150"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8"/>
      <c r="N202" s="148"/>
      <c r="O202" s="148"/>
      <c r="P202" s="148"/>
      <c r="Q202" s="150" t="str">
        <f>IF(OR($O202="",$P202=""),"",INDEX('Hide Me'!$AE$4:$AI$8,MATCH($P202,'Hide Me'!$AD$4:$AD$8,0),MATCH($O202,'Hide Me'!$AE$3:$AI$3,0)))</f>
        <v/>
      </c>
      <c r="R202" s="150" t="str">
        <f>IF($Q202="","",VLOOKUP($Q202,'Hide Me'!$AD$11:$AE$14,2,FALSE))</f>
        <v/>
      </c>
      <c r="S202" s="149"/>
    </row>
    <row r="203" spans="1:19" s="19" customFormat="1" x14ac:dyDescent="0.25">
      <c r="A203" s="147"/>
      <c r="B203" s="147"/>
      <c r="C203" s="148"/>
      <c r="D203" s="149"/>
      <c r="E203" s="149"/>
      <c r="F203" s="149"/>
      <c r="G203" s="150"/>
      <c r="H203" s="151"/>
      <c r="I203" s="148"/>
      <c r="J203" s="148"/>
      <c r="K203" s="152"/>
      <c r="L203" s="150"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8"/>
      <c r="N203" s="148"/>
      <c r="O203" s="148"/>
      <c r="P203" s="148"/>
      <c r="Q203" s="150" t="str">
        <f>IF(OR($O203="",$P203=""),"",INDEX('Hide Me'!$AE$4:$AI$8,MATCH($P203,'Hide Me'!$AD$4:$AD$8,0),MATCH($O203,'Hide Me'!$AE$3:$AI$3,0)))</f>
        <v/>
      </c>
      <c r="R203" s="150" t="str">
        <f>IF($Q203="","",VLOOKUP($Q203,'Hide Me'!$AD$11:$AE$14,2,FALSE))</f>
        <v/>
      </c>
      <c r="S203" s="149"/>
    </row>
    <row r="204" spans="1:19" s="19" customFormat="1" x14ac:dyDescent="0.25">
      <c r="A204" s="147"/>
      <c r="B204" s="147"/>
      <c r="C204" s="148"/>
      <c r="D204" s="149"/>
      <c r="E204" s="149"/>
      <c r="F204" s="149"/>
      <c r="G204" s="150"/>
      <c r="H204" s="151"/>
      <c r="I204" s="148"/>
      <c r="J204" s="148"/>
      <c r="K204" s="152"/>
      <c r="L204" s="150"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8"/>
      <c r="N204" s="148"/>
      <c r="O204" s="148"/>
      <c r="P204" s="148"/>
      <c r="Q204" s="150" t="str">
        <f>IF(OR($O204="",$P204=""),"",INDEX('Hide Me'!$AE$4:$AI$8,MATCH($P204,'Hide Me'!$AD$4:$AD$8,0),MATCH($O204,'Hide Me'!$AE$3:$AI$3,0)))</f>
        <v/>
      </c>
      <c r="R204" s="150" t="str">
        <f>IF($Q204="","",VLOOKUP($Q204,'Hide Me'!$AD$11:$AE$14,2,FALSE))</f>
        <v/>
      </c>
      <c r="S204" s="149"/>
    </row>
    <row r="205" spans="1:19" s="19" customFormat="1" x14ac:dyDescent="0.25">
      <c r="A205" s="147"/>
      <c r="B205" s="147"/>
      <c r="C205" s="148"/>
      <c r="D205" s="149"/>
      <c r="E205" s="149"/>
      <c r="F205" s="149"/>
      <c r="G205" s="150"/>
      <c r="H205" s="151"/>
      <c r="I205" s="148"/>
      <c r="J205" s="148"/>
      <c r="K205" s="152"/>
      <c r="L205" s="150"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8"/>
      <c r="N205" s="148"/>
      <c r="O205" s="148"/>
      <c r="P205" s="148"/>
      <c r="Q205" s="150" t="str">
        <f>IF(OR($O205="",$P205=""),"",INDEX('Hide Me'!$AE$4:$AI$8,MATCH($P205,'Hide Me'!$AD$4:$AD$8,0),MATCH($O205,'Hide Me'!$AE$3:$AI$3,0)))</f>
        <v/>
      </c>
      <c r="R205" s="150" t="str">
        <f>IF($Q205="","",VLOOKUP($Q205,'Hide Me'!$AD$11:$AE$14,2,FALSE))</f>
        <v/>
      </c>
      <c r="S205" s="149"/>
    </row>
    <row r="206" spans="1:19" s="19" customFormat="1" x14ac:dyDescent="0.25">
      <c r="A206" s="147"/>
      <c r="B206" s="147"/>
      <c r="C206" s="148"/>
      <c r="D206" s="149"/>
      <c r="E206" s="149"/>
      <c r="F206" s="149"/>
      <c r="G206" s="150"/>
      <c r="H206" s="151"/>
      <c r="I206" s="148"/>
      <c r="J206" s="148"/>
      <c r="K206" s="152"/>
      <c r="L206" s="150"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8"/>
      <c r="N206" s="148"/>
      <c r="O206" s="148"/>
      <c r="P206" s="148"/>
      <c r="Q206" s="150" t="str">
        <f>IF(OR($O206="",$P206=""),"",INDEX('Hide Me'!$AE$4:$AI$8,MATCH($P206,'Hide Me'!$AD$4:$AD$8,0),MATCH($O206,'Hide Me'!$AE$3:$AI$3,0)))</f>
        <v/>
      </c>
      <c r="R206" s="150" t="str">
        <f>IF($Q206="","",VLOOKUP($Q206,'Hide Me'!$AD$11:$AE$14,2,FALSE))</f>
        <v/>
      </c>
      <c r="S206" s="149"/>
    </row>
    <row r="207" spans="1:19" s="19" customFormat="1" x14ac:dyDescent="0.25">
      <c r="A207" s="147"/>
      <c r="B207" s="147"/>
      <c r="C207" s="148"/>
      <c r="D207" s="149"/>
      <c r="E207" s="149"/>
      <c r="F207" s="149"/>
      <c r="G207" s="150"/>
      <c r="H207" s="151"/>
      <c r="I207" s="148"/>
      <c r="J207" s="148"/>
      <c r="K207" s="152"/>
      <c r="L207" s="150"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8"/>
      <c r="N207" s="148"/>
      <c r="O207" s="148"/>
      <c r="P207" s="148"/>
      <c r="Q207" s="150" t="str">
        <f>IF(OR($O207="",$P207=""),"",INDEX('Hide Me'!$AE$4:$AI$8,MATCH($P207,'Hide Me'!$AD$4:$AD$8,0),MATCH($O207,'Hide Me'!$AE$3:$AI$3,0)))</f>
        <v/>
      </c>
      <c r="R207" s="150" t="str">
        <f>IF($Q207="","",VLOOKUP($Q207,'Hide Me'!$AD$11:$AE$14,2,FALSE))</f>
        <v/>
      </c>
      <c r="S207" s="149"/>
    </row>
    <row r="208" spans="1:19" s="19" customFormat="1" x14ac:dyDescent="0.25">
      <c r="A208" s="147"/>
      <c r="B208" s="147"/>
      <c r="C208" s="148"/>
      <c r="D208" s="149"/>
      <c r="E208" s="149"/>
      <c r="F208" s="149"/>
      <c r="G208" s="150"/>
      <c r="H208" s="151"/>
      <c r="I208" s="148"/>
      <c r="J208" s="148"/>
      <c r="K208" s="152"/>
      <c r="L208" s="150"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8"/>
      <c r="N208" s="148"/>
      <c r="O208" s="148"/>
      <c r="P208" s="148"/>
      <c r="Q208" s="150" t="str">
        <f>IF(OR($O208="",$P208=""),"",INDEX('Hide Me'!$AE$4:$AI$8,MATCH($P208,'Hide Me'!$AD$4:$AD$8,0),MATCH($O208,'Hide Me'!$AE$3:$AI$3,0)))</f>
        <v/>
      </c>
      <c r="R208" s="150" t="str">
        <f>IF($Q208="","",VLOOKUP($Q208,'Hide Me'!$AD$11:$AE$14,2,FALSE))</f>
        <v/>
      </c>
      <c r="S208" s="149"/>
    </row>
    <row r="209" spans="1:19" s="19" customFormat="1" x14ac:dyDescent="0.25">
      <c r="A209" s="147"/>
      <c r="B209" s="147"/>
      <c r="C209" s="148"/>
      <c r="D209" s="149"/>
      <c r="E209" s="149"/>
      <c r="F209" s="149"/>
      <c r="G209" s="150"/>
      <c r="H209" s="151"/>
      <c r="I209" s="148"/>
      <c r="J209" s="148"/>
      <c r="K209" s="152"/>
      <c r="L209" s="150"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8"/>
      <c r="N209" s="148"/>
      <c r="O209" s="148"/>
      <c r="P209" s="148"/>
      <c r="Q209" s="150" t="str">
        <f>IF(OR($O209="",$P209=""),"",INDEX('Hide Me'!$AE$4:$AI$8,MATCH($P209,'Hide Me'!$AD$4:$AD$8,0),MATCH($O209,'Hide Me'!$AE$3:$AI$3,0)))</f>
        <v/>
      </c>
      <c r="R209" s="150" t="str">
        <f>IF($Q209="","",VLOOKUP($Q209,'Hide Me'!$AD$11:$AE$14,2,FALSE))</f>
        <v/>
      </c>
      <c r="S209" s="149"/>
    </row>
    <row r="210" spans="1:19" s="19" customFormat="1" x14ac:dyDescent="0.25">
      <c r="A210" s="147"/>
      <c r="B210" s="147"/>
      <c r="C210" s="148"/>
      <c r="D210" s="149"/>
      <c r="E210" s="149"/>
      <c r="F210" s="149"/>
      <c r="G210" s="150"/>
      <c r="H210" s="151"/>
      <c r="I210" s="148"/>
      <c r="J210" s="148"/>
      <c r="K210" s="152"/>
      <c r="L210" s="150"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8"/>
      <c r="N210" s="148"/>
      <c r="O210" s="148"/>
      <c r="P210" s="148"/>
      <c r="Q210" s="150" t="str">
        <f>IF(OR($O210="",$P210=""),"",INDEX('Hide Me'!$AE$4:$AI$8,MATCH($P210,'Hide Me'!$AD$4:$AD$8,0),MATCH($O210,'Hide Me'!$AE$3:$AI$3,0)))</f>
        <v/>
      </c>
      <c r="R210" s="150" t="str">
        <f>IF($Q210="","",VLOOKUP($Q210,'Hide Me'!$AD$11:$AE$14,2,FALSE))</f>
        <v/>
      </c>
      <c r="S210" s="149"/>
    </row>
    <row r="211" spans="1:19" s="19" customFormat="1" x14ac:dyDescent="0.25">
      <c r="A211" s="147"/>
      <c r="B211" s="147"/>
      <c r="C211" s="148"/>
      <c r="D211" s="149"/>
      <c r="E211" s="149"/>
      <c r="F211" s="149"/>
      <c r="G211" s="150"/>
      <c r="H211" s="151"/>
      <c r="I211" s="148"/>
      <c r="J211" s="148"/>
      <c r="K211" s="152"/>
      <c r="L211" s="150"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8"/>
      <c r="N211" s="148"/>
      <c r="O211" s="148"/>
      <c r="P211" s="148"/>
      <c r="Q211" s="150" t="str">
        <f>IF(OR($O211="",$P211=""),"",INDEX('Hide Me'!$AE$4:$AI$8,MATCH($P211,'Hide Me'!$AD$4:$AD$8,0),MATCH($O211,'Hide Me'!$AE$3:$AI$3,0)))</f>
        <v/>
      </c>
      <c r="R211" s="150" t="str">
        <f>IF($Q211="","",VLOOKUP($Q211,'Hide Me'!$AD$11:$AE$14,2,FALSE))</f>
        <v/>
      </c>
      <c r="S211" s="149"/>
    </row>
    <row r="212" spans="1:19" s="19" customFormat="1" x14ac:dyDescent="0.25">
      <c r="A212" s="147"/>
      <c r="B212" s="147"/>
      <c r="C212" s="148"/>
      <c r="D212" s="149"/>
      <c r="E212" s="149"/>
      <c r="F212" s="149"/>
      <c r="G212" s="150"/>
      <c r="H212" s="151"/>
      <c r="I212" s="148"/>
      <c r="J212" s="148"/>
      <c r="K212" s="152"/>
      <c r="L212" s="150"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8"/>
      <c r="N212" s="148"/>
      <c r="O212" s="148"/>
      <c r="P212" s="148"/>
      <c r="Q212" s="150" t="str">
        <f>IF(OR($O212="",$P212=""),"",INDEX('Hide Me'!$AE$4:$AI$8,MATCH($P212,'Hide Me'!$AD$4:$AD$8,0),MATCH($O212,'Hide Me'!$AE$3:$AI$3,0)))</f>
        <v/>
      </c>
      <c r="R212" s="150" t="str">
        <f>IF($Q212="","",VLOOKUP($Q212,'Hide Me'!$AD$11:$AE$14,2,FALSE))</f>
        <v/>
      </c>
      <c r="S212" s="149"/>
    </row>
    <row r="213" spans="1:19" s="19" customFormat="1" x14ac:dyDescent="0.25">
      <c r="A213" s="147"/>
      <c r="B213" s="147"/>
      <c r="C213" s="148"/>
      <c r="D213" s="149"/>
      <c r="E213" s="149"/>
      <c r="F213" s="149"/>
      <c r="G213" s="150"/>
      <c r="H213" s="151"/>
      <c r="I213" s="148"/>
      <c r="J213" s="148"/>
      <c r="K213" s="152"/>
      <c r="L213" s="150"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8"/>
      <c r="N213" s="148"/>
      <c r="O213" s="148"/>
      <c r="P213" s="148"/>
      <c r="Q213" s="150" t="str">
        <f>IF(OR($O213="",$P213=""),"",INDEX('Hide Me'!$AE$4:$AI$8,MATCH($P213,'Hide Me'!$AD$4:$AD$8,0),MATCH($O213,'Hide Me'!$AE$3:$AI$3,0)))</f>
        <v/>
      </c>
      <c r="R213" s="150" t="str">
        <f>IF($Q213="","",VLOOKUP($Q213,'Hide Me'!$AD$11:$AE$14,2,FALSE))</f>
        <v/>
      </c>
      <c r="S213" s="149"/>
    </row>
    <row r="214" spans="1:19" s="19" customFormat="1" x14ac:dyDescent="0.25">
      <c r="A214" s="147"/>
      <c r="B214" s="147"/>
      <c r="C214" s="148"/>
      <c r="D214" s="149"/>
      <c r="E214" s="149"/>
      <c r="F214" s="149"/>
      <c r="G214" s="150"/>
      <c r="H214" s="151"/>
      <c r="I214" s="148"/>
      <c r="J214" s="148"/>
      <c r="K214" s="152"/>
      <c r="L214" s="150"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8"/>
      <c r="N214" s="148"/>
      <c r="O214" s="148"/>
      <c r="P214" s="148"/>
      <c r="Q214" s="150" t="str">
        <f>IF(OR($O214="",$P214=""),"",INDEX('Hide Me'!$AE$4:$AI$8,MATCH($P214,'Hide Me'!$AD$4:$AD$8,0),MATCH($O214,'Hide Me'!$AE$3:$AI$3,0)))</f>
        <v/>
      </c>
      <c r="R214" s="150" t="str">
        <f>IF($Q214="","",VLOOKUP($Q214,'Hide Me'!$AD$11:$AE$14,2,FALSE))</f>
        <v/>
      </c>
      <c r="S214" s="149"/>
    </row>
    <row r="215" spans="1:19" s="19" customFormat="1" x14ac:dyDescent="0.25">
      <c r="A215" s="147"/>
      <c r="B215" s="147"/>
      <c r="C215" s="148"/>
      <c r="D215" s="149"/>
      <c r="E215" s="149"/>
      <c r="F215" s="149"/>
      <c r="G215" s="150"/>
      <c r="H215" s="151"/>
      <c r="I215" s="148"/>
      <c r="J215" s="148"/>
      <c r="K215" s="152"/>
      <c r="L215" s="150"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8"/>
      <c r="N215" s="148"/>
      <c r="O215" s="148"/>
      <c r="P215" s="148"/>
      <c r="Q215" s="150" t="str">
        <f>IF(OR($O215="",$P215=""),"",INDEX('Hide Me'!$AE$4:$AI$8,MATCH($P215,'Hide Me'!$AD$4:$AD$8,0),MATCH($O215,'Hide Me'!$AE$3:$AI$3,0)))</f>
        <v/>
      </c>
      <c r="R215" s="150" t="str">
        <f>IF($Q215="","",VLOOKUP($Q215,'Hide Me'!$AD$11:$AE$14,2,FALSE))</f>
        <v/>
      </c>
      <c r="S215" s="149"/>
    </row>
    <row r="216" spans="1:19" s="19" customFormat="1" x14ac:dyDescent="0.25">
      <c r="A216" s="147"/>
      <c r="B216" s="147"/>
      <c r="C216" s="148"/>
      <c r="D216" s="149"/>
      <c r="E216" s="149"/>
      <c r="F216" s="149"/>
      <c r="G216" s="150"/>
      <c r="H216" s="151"/>
      <c r="I216" s="148"/>
      <c r="J216" s="148"/>
      <c r="K216" s="152"/>
      <c r="L216" s="150"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8"/>
      <c r="N216" s="148"/>
      <c r="O216" s="148"/>
      <c r="P216" s="148"/>
      <c r="Q216" s="150" t="str">
        <f>IF(OR($O216="",$P216=""),"",INDEX('Hide Me'!$AE$4:$AI$8,MATCH($P216,'Hide Me'!$AD$4:$AD$8,0),MATCH($O216,'Hide Me'!$AE$3:$AI$3,0)))</f>
        <v/>
      </c>
      <c r="R216" s="150" t="str">
        <f>IF($Q216="","",VLOOKUP($Q216,'Hide Me'!$AD$11:$AE$14,2,FALSE))</f>
        <v/>
      </c>
      <c r="S216" s="149"/>
    </row>
    <row r="217" spans="1:19" s="19" customFormat="1" x14ac:dyDescent="0.25">
      <c r="A217" s="147"/>
      <c r="B217" s="147"/>
      <c r="C217" s="148"/>
      <c r="D217" s="149"/>
      <c r="E217" s="149"/>
      <c r="F217" s="149"/>
      <c r="G217" s="150"/>
      <c r="H217" s="151"/>
      <c r="I217" s="148"/>
      <c r="J217" s="148"/>
      <c r="K217" s="152"/>
      <c r="L217" s="150"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8"/>
      <c r="N217" s="148"/>
      <c r="O217" s="148"/>
      <c r="P217" s="148"/>
      <c r="Q217" s="150" t="str">
        <f>IF(OR($O217="",$P217=""),"",INDEX('Hide Me'!$AE$4:$AI$8,MATCH($P217,'Hide Me'!$AD$4:$AD$8,0),MATCH($O217,'Hide Me'!$AE$3:$AI$3,0)))</f>
        <v/>
      </c>
      <c r="R217" s="150" t="str">
        <f>IF($Q217="","",VLOOKUP($Q217,'Hide Me'!$AD$11:$AE$14,2,FALSE))</f>
        <v/>
      </c>
      <c r="S217" s="149"/>
    </row>
    <row r="218" spans="1:19" s="19" customFormat="1" x14ac:dyDescent="0.25">
      <c r="A218" s="147"/>
      <c r="B218" s="147"/>
      <c r="C218" s="148"/>
      <c r="D218" s="149"/>
      <c r="E218" s="149"/>
      <c r="F218" s="149"/>
      <c r="G218" s="150"/>
      <c r="H218" s="151"/>
      <c r="I218" s="148"/>
      <c r="J218" s="148"/>
      <c r="K218" s="152"/>
      <c r="L218" s="150"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8"/>
      <c r="N218" s="148"/>
      <c r="O218" s="148"/>
      <c r="P218" s="148"/>
      <c r="Q218" s="150" t="str">
        <f>IF(OR($O218="",$P218=""),"",INDEX('Hide Me'!$AE$4:$AI$8,MATCH($P218,'Hide Me'!$AD$4:$AD$8,0),MATCH($O218,'Hide Me'!$AE$3:$AI$3,0)))</f>
        <v/>
      </c>
      <c r="R218" s="150" t="str">
        <f>IF($Q218="","",VLOOKUP($Q218,'Hide Me'!$AD$11:$AE$14,2,FALSE))</f>
        <v/>
      </c>
      <c r="S218" s="149"/>
    </row>
    <row r="219" spans="1:19" s="19" customFormat="1" x14ac:dyDescent="0.25">
      <c r="A219" s="147"/>
      <c r="B219" s="147"/>
      <c r="C219" s="148"/>
      <c r="D219" s="149"/>
      <c r="E219" s="149"/>
      <c r="F219" s="149"/>
      <c r="G219" s="150"/>
      <c r="H219" s="151"/>
      <c r="I219" s="148"/>
      <c r="J219" s="148"/>
      <c r="K219" s="152"/>
      <c r="L219" s="150"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8"/>
      <c r="N219" s="148"/>
      <c r="O219" s="148"/>
      <c r="P219" s="148"/>
      <c r="Q219" s="150" t="str">
        <f>IF(OR($O219="",$P219=""),"",INDEX('Hide Me'!$AE$4:$AI$8,MATCH($P219,'Hide Me'!$AD$4:$AD$8,0),MATCH($O219,'Hide Me'!$AE$3:$AI$3,0)))</f>
        <v/>
      </c>
      <c r="R219" s="150" t="str">
        <f>IF($Q219="","",VLOOKUP($Q219,'Hide Me'!$AD$11:$AE$14,2,FALSE))</f>
        <v/>
      </c>
      <c r="S219" s="149"/>
    </row>
    <row r="220" spans="1:19" s="19" customFormat="1" x14ac:dyDescent="0.25">
      <c r="A220" s="147"/>
      <c r="B220" s="147"/>
      <c r="C220" s="148"/>
      <c r="D220" s="149"/>
      <c r="E220" s="149"/>
      <c r="F220" s="149"/>
      <c r="G220" s="150"/>
      <c r="H220" s="151"/>
      <c r="I220" s="148"/>
      <c r="J220" s="148"/>
      <c r="K220" s="152"/>
      <c r="L220" s="150"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8"/>
      <c r="N220" s="148"/>
      <c r="O220" s="148"/>
      <c r="P220" s="148"/>
      <c r="Q220" s="150" t="str">
        <f>IF(OR($O220="",$P220=""),"",INDEX('Hide Me'!$AE$4:$AI$8,MATCH($P220,'Hide Me'!$AD$4:$AD$8,0),MATCH($O220,'Hide Me'!$AE$3:$AI$3,0)))</f>
        <v/>
      </c>
      <c r="R220" s="150" t="str">
        <f>IF($Q220="","",VLOOKUP($Q220,'Hide Me'!$AD$11:$AE$14,2,FALSE))</f>
        <v/>
      </c>
      <c r="S220" s="149"/>
    </row>
    <row r="221" spans="1:19" s="19" customFormat="1" x14ac:dyDescent="0.25">
      <c r="A221" s="147"/>
      <c r="B221" s="147"/>
      <c r="C221" s="148"/>
      <c r="D221" s="149"/>
      <c r="E221" s="149"/>
      <c r="F221" s="149"/>
      <c r="G221" s="150"/>
      <c r="H221" s="151"/>
      <c r="I221" s="148"/>
      <c r="J221" s="148"/>
      <c r="K221" s="152"/>
      <c r="L221" s="150"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8"/>
      <c r="N221" s="148"/>
      <c r="O221" s="148"/>
      <c r="P221" s="148"/>
      <c r="Q221" s="150" t="str">
        <f>IF(OR($O221="",$P221=""),"",INDEX('Hide Me'!$AE$4:$AI$8,MATCH($P221,'Hide Me'!$AD$4:$AD$8,0),MATCH($O221,'Hide Me'!$AE$3:$AI$3,0)))</f>
        <v/>
      </c>
      <c r="R221" s="150" t="str">
        <f>IF($Q221="","",VLOOKUP($Q221,'Hide Me'!$AD$11:$AE$14,2,FALSE))</f>
        <v/>
      </c>
      <c r="S221" s="149"/>
    </row>
    <row r="222" spans="1:19" s="19" customFormat="1" x14ac:dyDescent="0.25">
      <c r="A222" s="147"/>
      <c r="B222" s="147"/>
      <c r="C222" s="148"/>
      <c r="D222" s="149"/>
      <c r="E222" s="149"/>
      <c r="F222" s="149"/>
      <c r="G222" s="150"/>
      <c r="H222" s="151"/>
      <c r="I222" s="148"/>
      <c r="J222" s="148"/>
      <c r="K222" s="152"/>
      <c r="L222" s="150"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8"/>
      <c r="N222" s="148"/>
      <c r="O222" s="148"/>
      <c r="P222" s="148"/>
      <c r="Q222" s="150" t="str">
        <f>IF(OR($O222="",$P222=""),"",INDEX('Hide Me'!$AE$4:$AI$8,MATCH($P222,'Hide Me'!$AD$4:$AD$8,0),MATCH($O222,'Hide Me'!$AE$3:$AI$3,0)))</f>
        <v/>
      </c>
      <c r="R222" s="150" t="str">
        <f>IF($Q222="","",VLOOKUP($Q222,'Hide Me'!$AD$11:$AE$14,2,FALSE))</f>
        <v/>
      </c>
      <c r="S222" s="149"/>
    </row>
    <row r="223" spans="1:19" s="19" customFormat="1" x14ac:dyDescent="0.25">
      <c r="A223" s="147"/>
      <c r="B223" s="147"/>
      <c r="C223" s="148"/>
      <c r="D223" s="149"/>
      <c r="E223" s="149"/>
      <c r="F223" s="149"/>
      <c r="G223" s="150"/>
      <c r="H223" s="151"/>
      <c r="I223" s="148"/>
      <c r="J223" s="148"/>
      <c r="K223" s="152"/>
      <c r="L223" s="150"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8"/>
      <c r="N223" s="148"/>
      <c r="O223" s="148"/>
      <c r="P223" s="148"/>
      <c r="Q223" s="150" t="str">
        <f>IF(OR($O223="",$P223=""),"",INDEX('Hide Me'!$AE$4:$AI$8,MATCH($P223,'Hide Me'!$AD$4:$AD$8,0),MATCH($O223,'Hide Me'!$AE$3:$AI$3,0)))</f>
        <v/>
      </c>
      <c r="R223" s="150" t="str">
        <f>IF($Q223="","",VLOOKUP($Q223,'Hide Me'!$AD$11:$AE$14,2,FALSE))</f>
        <v/>
      </c>
      <c r="S223" s="149"/>
    </row>
    <row r="224" spans="1:19" s="19" customFormat="1" x14ac:dyDescent="0.25">
      <c r="A224" s="147"/>
      <c r="B224" s="147"/>
      <c r="C224" s="148"/>
      <c r="D224" s="149"/>
      <c r="E224" s="149"/>
      <c r="F224" s="149"/>
      <c r="G224" s="150"/>
      <c r="H224" s="151"/>
      <c r="I224" s="148"/>
      <c r="J224" s="148"/>
      <c r="K224" s="152"/>
      <c r="L224" s="150"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8"/>
      <c r="N224" s="148"/>
      <c r="O224" s="148"/>
      <c r="P224" s="148"/>
      <c r="Q224" s="150" t="str">
        <f>IF(OR($O224="",$P224=""),"",INDEX('Hide Me'!$AE$4:$AI$8,MATCH($P224,'Hide Me'!$AD$4:$AD$8,0),MATCH($O224,'Hide Me'!$AE$3:$AI$3,0)))</f>
        <v/>
      </c>
      <c r="R224" s="150" t="str">
        <f>IF($Q224="","",VLOOKUP($Q224,'Hide Me'!$AD$11:$AE$14,2,FALSE))</f>
        <v/>
      </c>
      <c r="S224" s="149"/>
    </row>
    <row r="225" spans="1:19" s="19" customFormat="1" x14ac:dyDescent="0.25">
      <c r="A225" s="147"/>
      <c r="B225" s="147"/>
      <c r="C225" s="148"/>
      <c r="D225" s="149"/>
      <c r="E225" s="149"/>
      <c r="F225" s="149"/>
      <c r="G225" s="150"/>
      <c r="H225" s="151"/>
      <c r="I225" s="148"/>
      <c r="J225" s="148"/>
      <c r="K225" s="152"/>
      <c r="L225" s="150"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8"/>
      <c r="N225" s="148"/>
      <c r="O225" s="148"/>
      <c r="P225" s="148"/>
      <c r="Q225" s="150" t="str">
        <f>IF(OR($O225="",$P225=""),"",INDEX('Hide Me'!$AE$4:$AI$8,MATCH($P225,'Hide Me'!$AD$4:$AD$8,0),MATCH($O225,'Hide Me'!$AE$3:$AI$3,0)))</f>
        <v/>
      </c>
      <c r="R225" s="150" t="str">
        <f>IF($Q225="","",VLOOKUP($Q225,'Hide Me'!$AD$11:$AE$14,2,FALSE))</f>
        <v/>
      </c>
      <c r="S225" s="149"/>
    </row>
    <row r="226" spans="1:19" s="19" customFormat="1" x14ac:dyDescent="0.25">
      <c r="A226" s="147"/>
      <c r="B226" s="147"/>
      <c r="C226" s="148"/>
      <c r="D226" s="149"/>
      <c r="E226" s="149"/>
      <c r="F226" s="149"/>
      <c r="G226" s="150"/>
      <c r="H226" s="151"/>
      <c r="I226" s="148"/>
      <c r="J226" s="148"/>
      <c r="K226" s="152"/>
      <c r="L226" s="150"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8"/>
      <c r="N226" s="148"/>
      <c r="O226" s="148"/>
      <c r="P226" s="148"/>
      <c r="Q226" s="150" t="str">
        <f>IF(OR($O226="",$P226=""),"",INDEX('Hide Me'!$AE$4:$AI$8,MATCH($P226,'Hide Me'!$AD$4:$AD$8,0),MATCH($O226,'Hide Me'!$AE$3:$AI$3,0)))</f>
        <v/>
      </c>
      <c r="R226" s="150" t="str">
        <f>IF($Q226="","",VLOOKUP($Q226,'Hide Me'!$AD$11:$AE$14,2,FALSE))</f>
        <v/>
      </c>
      <c r="S226" s="149"/>
    </row>
    <row r="227" spans="1:19" s="19" customFormat="1" x14ac:dyDescent="0.25">
      <c r="A227" s="147"/>
      <c r="B227" s="147"/>
      <c r="C227" s="148"/>
      <c r="D227" s="149"/>
      <c r="E227" s="149"/>
      <c r="F227" s="149"/>
      <c r="G227" s="150"/>
      <c r="H227" s="151"/>
      <c r="I227" s="148"/>
      <c r="J227" s="148"/>
      <c r="K227" s="152"/>
      <c r="L227" s="150"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8"/>
      <c r="N227" s="148"/>
      <c r="O227" s="148"/>
      <c r="P227" s="148"/>
      <c r="Q227" s="150" t="str">
        <f>IF(OR($O227="",$P227=""),"",INDEX('Hide Me'!$AE$4:$AI$8,MATCH($P227,'Hide Me'!$AD$4:$AD$8,0),MATCH($O227,'Hide Me'!$AE$3:$AI$3,0)))</f>
        <v/>
      </c>
      <c r="R227" s="150" t="str">
        <f>IF($Q227="","",VLOOKUP($Q227,'Hide Me'!$AD$11:$AE$14,2,FALSE))</f>
        <v/>
      </c>
      <c r="S227" s="149"/>
    </row>
    <row r="228" spans="1:19" s="19" customFormat="1" x14ac:dyDescent="0.25">
      <c r="A228" s="147"/>
      <c r="B228" s="147"/>
      <c r="C228" s="148"/>
      <c r="D228" s="149"/>
      <c r="E228" s="149"/>
      <c r="F228" s="149"/>
      <c r="G228" s="150"/>
      <c r="H228" s="151"/>
      <c r="I228" s="148"/>
      <c r="J228" s="148"/>
      <c r="K228" s="152"/>
      <c r="L228" s="150"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8"/>
      <c r="N228" s="148"/>
      <c r="O228" s="148"/>
      <c r="P228" s="148"/>
      <c r="Q228" s="150" t="str">
        <f>IF(OR($O228="",$P228=""),"",INDEX('Hide Me'!$AE$4:$AI$8,MATCH($P228,'Hide Me'!$AD$4:$AD$8,0),MATCH($O228,'Hide Me'!$AE$3:$AI$3,0)))</f>
        <v/>
      </c>
      <c r="R228" s="150" t="str">
        <f>IF($Q228="","",VLOOKUP($Q228,'Hide Me'!$AD$11:$AE$14,2,FALSE))</f>
        <v/>
      </c>
      <c r="S228" s="149"/>
    </row>
    <row r="229" spans="1:19" s="19" customFormat="1" x14ac:dyDescent="0.25">
      <c r="A229" s="147"/>
      <c r="B229" s="147"/>
      <c r="C229" s="148"/>
      <c r="D229" s="149"/>
      <c r="E229" s="149"/>
      <c r="F229" s="149"/>
      <c r="G229" s="150"/>
      <c r="H229" s="151"/>
      <c r="I229" s="148"/>
      <c r="J229" s="148"/>
      <c r="K229" s="152"/>
      <c r="L229" s="150"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8"/>
      <c r="N229" s="148"/>
      <c r="O229" s="148"/>
      <c r="P229" s="148"/>
      <c r="Q229" s="150" t="str">
        <f>IF(OR($O229="",$P229=""),"",INDEX('Hide Me'!$AE$4:$AI$8,MATCH($P229,'Hide Me'!$AD$4:$AD$8,0),MATCH($O229,'Hide Me'!$AE$3:$AI$3,0)))</f>
        <v/>
      </c>
      <c r="R229" s="150" t="str">
        <f>IF($Q229="","",VLOOKUP($Q229,'Hide Me'!$AD$11:$AE$14,2,FALSE))</f>
        <v/>
      </c>
      <c r="S229" s="149"/>
    </row>
    <row r="230" spans="1:19" s="19" customFormat="1" x14ac:dyDescent="0.25">
      <c r="A230" s="147"/>
      <c r="B230" s="147"/>
      <c r="C230" s="148"/>
      <c r="D230" s="149"/>
      <c r="E230" s="149"/>
      <c r="F230" s="149"/>
      <c r="G230" s="150"/>
      <c r="H230" s="151"/>
      <c r="I230" s="148"/>
      <c r="J230" s="148"/>
      <c r="K230" s="152"/>
      <c r="L230" s="150"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8"/>
      <c r="N230" s="148"/>
      <c r="O230" s="148"/>
      <c r="P230" s="148"/>
      <c r="Q230" s="150" t="str">
        <f>IF(OR($O230="",$P230=""),"",INDEX('Hide Me'!$AE$4:$AI$8,MATCH($P230,'Hide Me'!$AD$4:$AD$8,0),MATCH($O230,'Hide Me'!$AE$3:$AI$3,0)))</f>
        <v/>
      </c>
      <c r="R230" s="150" t="str">
        <f>IF($Q230="","",VLOOKUP($Q230,'Hide Me'!$AD$11:$AE$14,2,FALSE))</f>
        <v/>
      </c>
      <c r="S230" s="149"/>
    </row>
    <row r="231" spans="1:19" s="19" customFormat="1" x14ac:dyDescent="0.25">
      <c r="A231" s="147"/>
      <c r="B231" s="147"/>
      <c r="C231" s="148"/>
      <c r="D231" s="149"/>
      <c r="E231" s="149"/>
      <c r="F231" s="149"/>
      <c r="G231" s="150"/>
      <c r="H231" s="151"/>
      <c r="I231" s="148"/>
      <c r="J231" s="148"/>
      <c r="K231" s="152"/>
      <c r="L231" s="150"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8"/>
      <c r="N231" s="148"/>
      <c r="O231" s="148"/>
      <c r="P231" s="148"/>
      <c r="Q231" s="150" t="str">
        <f>IF(OR($O231="",$P231=""),"",INDEX('Hide Me'!$AE$4:$AI$8,MATCH($P231,'Hide Me'!$AD$4:$AD$8,0),MATCH($O231,'Hide Me'!$AE$3:$AI$3,0)))</f>
        <v/>
      </c>
      <c r="R231" s="150" t="str">
        <f>IF($Q231="","",VLOOKUP($Q231,'Hide Me'!$AD$11:$AE$14,2,FALSE))</f>
        <v/>
      </c>
      <c r="S231" s="149"/>
    </row>
    <row r="232" spans="1:19" s="19" customFormat="1" x14ac:dyDescent="0.25">
      <c r="A232" s="147"/>
      <c r="B232" s="147"/>
      <c r="C232" s="148"/>
      <c r="D232" s="149"/>
      <c r="E232" s="149"/>
      <c r="F232" s="149"/>
      <c r="G232" s="150"/>
      <c r="H232" s="151"/>
      <c r="I232" s="148"/>
      <c r="J232" s="148"/>
      <c r="K232" s="152"/>
      <c r="L232" s="150"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8"/>
      <c r="N232" s="148"/>
      <c r="O232" s="148"/>
      <c r="P232" s="148"/>
      <c r="Q232" s="150" t="str">
        <f>IF(OR($O232="",$P232=""),"",INDEX('Hide Me'!$AE$4:$AI$8,MATCH($P232,'Hide Me'!$AD$4:$AD$8,0),MATCH($O232,'Hide Me'!$AE$3:$AI$3,0)))</f>
        <v/>
      </c>
      <c r="R232" s="150" t="str">
        <f>IF($Q232="","",VLOOKUP($Q232,'Hide Me'!$AD$11:$AE$14,2,FALSE))</f>
        <v/>
      </c>
      <c r="S232" s="149"/>
    </row>
    <row r="233" spans="1:19" s="19" customFormat="1" x14ac:dyDescent="0.25">
      <c r="A233" s="147"/>
      <c r="B233" s="147"/>
      <c r="C233" s="148"/>
      <c r="D233" s="149"/>
      <c r="E233" s="149"/>
      <c r="F233" s="149"/>
      <c r="G233" s="150"/>
      <c r="H233" s="151"/>
      <c r="I233" s="148"/>
      <c r="J233" s="148"/>
      <c r="K233" s="152"/>
      <c r="L233" s="150"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8"/>
      <c r="N233" s="148"/>
      <c r="O233" s="148"/>
      <c r="P233" s="148"/>
      <c r="Q233" s="150" t="str">
        <f>IF(OR($O233="",$P233=""),"",INDEX('Hide Me'!$AE$4:$AI$8,MATCH($P233,'Hide Me'!$AD$4:$AD$8,0),MATCH($O233,'Hide Me'!$AE$3:$AI$3,0)))</f>
        <v/>
      </c>
      <c r="R233" s="150" t="str">
        <f>IF($Q233="","",VLOOKUP($Q233,'Hide Me'!$AD$11:$AE$14,2,FALSE))</f>
        <v/>
      </c>
      <c r="S233" s="149"/>
    </row>
    <row r="234" spans="1:19" s="19" customFormat="1" x14ac:dyDescent="0.25">
      <c r="A234" s="147"/>
      <c r="B234" s="147"/>
      <c r="C234" s="148"/>
      <c r="D234" s="149"/>
      <c r="E234" s="149"/>
      <c r="F234" s="149"/>
      <c r="G234" s="150"/>
      <c r="H234" s="151"/>
      <c r="I234" s="148"/>
      <c r="J234" s="148"/>
      <c r="K234" s="152"/>
      <c r="L234" s="150"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8"/>
      <c r="N234" s="148"/>
      <c r="O234" s="148"/>
      <c r="P234" s="148"/>
      <c r="Q234" s="150" t="str">
        <f>IF(OR($O234="",$P234=""),"",INDEX('Hide Me'!$AE$4:$AI$8,MATCH($P234,'Hide Me'!$AD$4:$AD$8,0),MATCH($O234,'Hide Me'!$AE$3:$AI$3,0)))</f>
        <v/>
      </c>
      <c r="R234" s="150" t="str">
        <f>IF($Q234="","",VLOOKUP($Q234,'Hide Me'!$AD$11:$AE$14,2,FALSE))</f>
        <v/>
      </c>
      <c r="S234" s="149"/>
    </row>
    <row r="235" spans="1:19" s="19" customFormat="1" x14ac:dyDescent="0.25">
      <c r="A235" s="147"/>
      <c r="B235" s="147"/>
      <c r="C235" s="148"/>
      <c r="D235" s="149"/>
      <c r="E235" s="149"/>
      <c r="F235" s="149"/>
      <c r="G235" s="150"/>
      <c r="H235" s="151"/>
      <c r="I235" s="148"/>
      <c r="J235" s="148"/>
      <c r="K235" s="152"/>
      <c r="L235" s="150"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8"/>
      <c r="N235" s="148"/>
      <c r="O235" s="148"/>
      <c r="P235" s="148"/>
      <c r="Q235" s="150" t="str">
        <f>IF(OR($O235="",$P235=""),"",INDEX('Hide Me'!$AE$4:$AI$8,MATCH($P235,'Hide Me'!$AD$4:$AD$8,0),MATCH($O235,'Hide Me'!$AE$3:$AI$3,0)))</f>
        <v/>
      </c>
      <c r="R235" s="150" t="str">
        <f>IF($Q235="","",VLOOKUP($Q235,'Hide Me'!$AD$11:$AE$14,2,FALSE))</f>
        <v/>
      </c>
      <c r="S235" s="149"/>
    </row>
    <row r="236" spans="1:19" s="19" customFormat="1" x14ac:dyDescent="0.25">
      <c r="A236" s="147"/>
      <c r="B236" s="147"/>
      <c r="C236" s="148"/>
      <c r="D236" s="149"/>
      <c r="E236" s="149"/>
      <c r="F236" s="149"/>
      <c r="G236" s="150"/>
      <c r="H236" s="151"/>
      <c r="I236" s="148"/>
      <c r="J236" s="148"/>
      <c r="K236" s="152"/>
      <c r="L236" s="150"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8"/>
      <c r="N236" s="148"/>
      <c r="O236" s="148"/>
      <c r="P236" s="148"/>
      <c r="Q236" s="150" t="str">
        <f>IF(OR($O236="",$P236=""),"",INDEX('Hide Me'!$AE$4:$AI$8,MATCH($P236,'Hide Me'!$AD$4:$AD$8,0),MATCH($O236,'Hide Me'!$AE$3:$AI$3,0)))</f>
        <v/>
      </c>
      <c r="R236" s="150" t="str">
        <f>IF($Q236="","",VLOOKUP($Q236,'Hide Me'!$AD$11:$AE$14,2,FALSE))</f>
        <v/>
      </c>
      <c r="S236" s="149"/>
    </row>
    <row r="237" spans="1:19" s="19" customFormat="1" x14ac:dyDescent="0.25">
      <c r="A237" s="147"/>
      <c r="B237" s="147"/>
      <c r="C237" s="148"/>
      <c r="D237" s="149"/>
      <c r="E237" s="149"/>
      <c r="F237" s="149"/>
      <c r="G237" s="150"/>
      <c r="H237" s="151"/>
      <c r="I237" s="148"/>
      <c r="J237" s="148"/>
      <c r="K237" s="152"/>
      <c r="L237" s="150"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8"/>
      <c r="N237" s="148"/>
      <c r="O237" s="148"/>
      <c r="P237" s="148"/>
      <c r="Q237" s="150" t="str">
        <f>IF(OR($O237="",$P237=""),"",INDEX('Hide Me'!$AE$4:$AI$8,MATCH($P237,'Hide Me'!$AD$4:$AD$8,0),MATCH($O237,'Hide Me'!$AE$3:$AI$3,0)))</f>
        <v/>
      </c>
      <c r="R237" s="150" t="str">
        <f>IF($Q237="","",VLOOKUP($Q237,'Hide Me'!$AD$11:$AE$14,2,FALSE))</f>
        <v/>
      </c>
      <c r="S237" s="149"/>
    </row>
    <row r="238" spans="1:19" s="19" customFormat="1" x14ac:dyDescent="0.25">
      <c r="A238" s="147"/>
      <c r="B238" s="147"/>
      <c r="C238" s="148"/>
      <c r="D238" s="149"/>
      <c r="E238" s="149"/>
      <c r="F238" s="149"/>
      <c r="G238" s="150"/>
      <c r="H238" s="151"/>
      <c r="I238" s="148"/>
      <c r="J238" s="148"/>
      <c r="K238" s="152"/>
      <c r="L238" s="150"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8"/>
      <c r="N238" s="148"/>
      <c r="O238" s="148"/>
      <c r="P238" s="148"/>
      <c r="Q238" s="150" t="str">
        <f>IF(OR($O238="",$P238=""),"",INDEX('Hide Me'!$AE$4:$AI$8,MATCH($P238,'Hide Me'!$AD$4:$AD$8,0),MATCH($O238,'Hide Me'!$AE$3:$AI$3,0)))</f>
        <v/>
      </c>
      <c r="R238" s="150" t="str">
        <f>IF($Q238="","",VLOOKUP($Q238,'Hide Me'!$AD$11:$AE$14,2,FALSE))</f>
        <v/>
      </c>
      <c r="S238" s="149"/>
    </row>
    <row r="239" spans="1:19" s="19" customFormat="1" x14ac:dyDescent="0.25">
      <c r="A239" s="147"/>
      <c r="B239" s="147"/>
      <c r="C239" s="148"/>
      <c r="D239" s="149"/>
      <c r="E239" s="149"/>
      <c r="F239" s="149"/>
      <c r="G239" s="150"/>
      <c r="H239" s="151"/>
      <c r="I239" s="148"/>
      <c r="J239" s="148"/>
      <c r="K239" s="152"/>
      <c r="L239" s="150"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8"/>
      <c r="N239" s="148"/>
      <c r="O239" s="148"/>
      <c r="P239" s="148"/>
      <c r="Q239" s="150" t="str">
        <f>IF(OR($O239="",$P239=""),"",INDEX('Hide Me'!$AE$4:$AI$8,MATCH($P239,'Hide Me'!$AD$4:$AD$8,0),MATCH($O239,'Hide Me'!$AE$3:$AI$3,0)))</f>
        <v/>
      </c>
      <c r="R239" s="150" t="str">
        <f>IF($Q239="","",VLOOKUP($Q239,'Hide Me'!$AD$11:$AE$14,2,FALSE))</f>
        <v/>
      </c>
      <c r="S239" s="149"/>
    </row>
    <row r="240" spans="1:19" s="19" customFormat="1" x14ac:dyDescent="0.25">
      <c r="A240" s="147"/>
      <c r="B240" s="147"/>
      <c r="C240" s="148"/>
      <c r="D240" s="149"/>
      <c r="E240" s="149"/>
      <c r="F240" s="149"/>
      <c r="G240" s="150"/>
      <c r="H240" s="151"/>
      <c r="I240" s="148"/>
      <c r="J240" s="148"/>
      <c r="K240" s="152"/>
      <c r="L240" s="150"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8"/>
      <c r="N240" s="148"/>
      <c r="O240" s="148"/>
      <c r="P240" s="148"/>
      <c r="Q240" s="150" t="str">
        <f>IF(OR($O240="",$P240=""),"",INDEX('Hide Me'!$AE$4:$AI$8,MATCH($P240,'Hide Me'!$AD$4:$AD$8,0),MATCH($O240,'Hide Me'!$AE$3:$AI$3,0)))</f>
        <v/>
      </c>
      <c r="R240" s="150" t="str">
        <f>IF($Q240="","",VLOOKUP($Q240,'Hide Me'!$AD$11:$AE$14,2,FALSE))</f>
        <v/>
      </c>
      <c r="S240" s="149"/>
    </row>
    <row r="241" spans="1:19" s="19" customFormat="1" x14ac:dyDescent="0.25">
      <c r="A241" s="147"/>
      <c r="B241" s="147"/>
      <c r="C241" s="148"/>
      <c r="D241" s="149"/>
      <c r="E241" s="149"/>
      <c r="F241" s="149"/>
      <c r="G241" s="150"/>
      <c r="H241" s="151"/>
      <c r="I241" s="148"/>
      <c r="J241" s="148"/>
      <c r="K241" s="152"/>
      <c r="L241" s="150"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8"/>
      <c r="N241" s="148"/>
      <c r="O241" s="148"/>
      <c r="P241" s="148"/>
      <c r="Q241" s="150" t="str">
        <f>IF(OR($O241="",$P241=""),"",INDEX('Hide Me'!$AE$4:$AI$8,MATCH($P241,'Hide Me'!$AD$4:$AD$8,0),MATCH($O241,'Hide Me'!$AE$3:$AI$3,0)))</f>
        <v/>
      </c>
      <c r="R241" s="150" t="str">
        <f>IF($Q241="","",VLOOKUP($Q241,'Hide Me'!$AD$11:$AE$14,2,FALSE))</f>
        <v/>
      </c>
      <c r="S241" s="149"/>
    </row>
    <row r="242" spans="1:19" s="19" customFormat="1" x14ac:dyDescent="0.25">
      <c r="A242" s="147"/>
      <c r="B242" s="147"/>
      <c r="C242" s="148"/>
      <c r="D242" s="149"/>
      <c r="E242" s="149"/>
      <c r="F242" s="149"/>
      <c r="G242" s="150"/>
      <c r="H242" s="151"/>
      <c r="I242" s="148"/>
      <c r="J242" s="148"/>
      <c r="K242" s="152"/>
      <c r="L242" s="150"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8"/>
      <c r="N242" s="148"/>
      <c r="O242" s="148"/>
      <c r="P242" s="148"/>
      <c r="Q242" s="150" t="str">
        <f>IF(OR($O242="",$P242=""),"",INDEX('Hide Me'!$AE$4:$AI$8,MATCH($P242,'Hide Me'!$AD$4:$AD$8,0),MATCH($O242,'Hide Me'!$AE$3:$AI$3,0)))</f>
        <v/>
      </c>
      <c r="R242" s="150" t="str">
        <f>IF($Q242="","",VLOOKUP($Q242,'Hide Me'!$AD$11:$AE$14,2,FALSE))</f>
        <v/>
      </c>
      <c r="S242" s="149"/>
    </row>
    <row r="243" spans="1:19" s="19" customFormat="1" x14ac:dyDescent="0.25">
      <c r="A243" s="147"/>
      <c r="B243" s="147"/>
      <c r="C243" s="148"/>
      <c r="D243" s="149"/>
      <c r="E243" s="149"/>
      <c r="F243" s="149"/>
      <c r="G243" s="150"/>
      <c r="H243" s="151"/>
      <c r="I243" s="148"/>
      <c r="J243" s="148"/>
      <c r="K243" s="152"/>
      <c r="L243" s="150"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8"/>
      <c r="N243" s="148"/>
      <c r="O243" s="148"/>
      <c r="P243" s="148"/>
      <c r="Q243" s="150" t="str">
        <f>IF(OR($O243="",$P243=""),"",INDEX('Hide Me'!$AE$4:$AI$8,MATCH($P243,'Hide Me'!$AD$4:$AD$8,0),MATCH($O243,'Hide Me'!$AE$3:$AI$3,0)))</f>
        <v/>
      </c>
      <c r="R243" s="150" t="str">
        <f>IF($Q243="","",VLOOKUP($Q243,'Hide Me'!$AD$11:$AE$14,2,FALSE))</f>
        <v/>
      </c>
      <c r="S243" s="149"/>
    </row>
    <row r="244" spans="1:19" s="19" customFormat="1" x14ac:dyDescent="0.25">
      <c r="A244" s="147"/>
      <c r="B244" s="147"/>
      <c r="C244" s="148"/>
      <c r="D244" s="149"/>
      <c r="E244" s="149"/>
      <c r="F244" s="149"/>
      <c r="G244" s="150"/>
      <c r="H244" s="151"/>
      <c r="I244" s="148"/>
      <c r="J244" s="148"/>
      <c r="K244" s="152"/>
      <c r="L244" s="150"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8"/>
      <c r="N244" s="148"/>
      <c r="O244" s="148"/>
      <c r="P244" s="148"/>
      <c r="Q244" s="150" t="str">
        <f>IF(OR($O244="",$P244=""),"",INDEX('Hide Me'!$AE$4:$AI$8,MATCH($P244,'Hide Me'!$AD$4:$AD$8,0),MATCH($O244,'Hide Me'!$AE$3:$AI$3,0)))</f>
        <v/>
      </c>
      <c r="R244" s="150" t="str">
        <f>IF($Q244="","",VLOOKUP($Q244,'Hide Me'!$AD$11:$AE$14,2,FALSE))</f>
        <v/>
      </c>
      <c r="S244" s="149"/>
    </row>
    <row r="245" spans="1:19" s="19" customFormat="1" x14ac:dyDescent="0.25">
      <c r="A245" s="147"/>
      <c r="B245" s="147"/>
      <c r="C245" s="148"/>
      <c r="D245" s="149"/>
      <c r="E245" s="149"/>
      <c r="F245" s="149"/>
      <c r="G245" s="150"/>
      <c r="H245" s="151"/>
      <c r="I245" s="148"/>
      <c r="J245" s="148"/>
      <c r="K245" s="152"/>
      <c r="L245" s="150"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8"/>
      <c r="N245" s="148"/>
      <c r="O245" s="148"/>
      <c r="P245" s="148"/>
      <c r="Q245" s="150" t="str">
        <f>IF(OR($O245="",$P245=""),"",INDEX('Hide Me'!$AE$4:$AI$8,MATCH($P245,'Hide Me'!$AD$4:$AD$8,0),MATCH($O245,'Hide Me'!$AE$3:$AI$3,0)))</f>
        <v/>
      </c>
      <c r="R245" s="150" t="str">
        <f>IF($Q245="","",VLOOKUP($Q245,'Hide Me'!$AD$11:$AE$14,2,FALSE))</f>
        <v/>
      </c>
      <c r="S245" s="149"/>
    </row>
    <row r="246" spans="1:19" s="19" customFormat="1" x14ac:dyDescent="0.25">
      <c r="A246" s="147"/>
      <c r="B246" s="147"/>
      <c r="C246" s="148"/>
      <c r="D246" s="149"/>
      <c r="E246" s="149"/>
      <c r="F246" s="149"/>
      <c r="G246" s="150"/>
      <c r="H246" s="151"/>
      <c r="I246" s="148"/>
      <c r="J246" s="148"/>
      <c r="K246" s="152"/>
      <c r="L246" s="150"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8"/>
      <c r="N246" s="148"/>
      <c r="O246" s="148"/>
      <c r="P246" s="148"/>
      <c r="Q246" s="150" t="str">
        <f>IF(OR($O246="",$P246=""),"",INDEX('Hide Me'!$AE$4:$AI$8,MATCH($P246,'Hide Me'!$AD$4:$AD$8,0),MATCH($O246,'Hide Me'!$AE$3:$AI$3,0)))</f>
        <v/>
      </c>
      <c r="R246" s="150" t="str">
        <f>IF($Q246="","",VLOOKUP($Q246,'Hide Me'!$AD$11:$AE$14,2,FALSE))</f>
        <v/>
      </c>
      <c r="S246" s="149"/>
    </row>
    <row r="247" spans="1:19" s="19" customFormat="1" x14ac:dyDescent="0.25">
      <c r="A247" s="147"/>
      <c r="B247" s="147"/>
      <c r="C247" s="148"/>
      <c r="D247" s="149"/>
      <c r="E247" s="149"/>
      <c r="F247" s="149"/>
      <c r="G247" s="150"/>
      <c r="H247" s="151"/>
      <c r="I247" s="148"/>
      <c r="J247" s="148"/>
      <c r="K247" s="152"/>
      <c r="L247" s="150"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8"/>
      <c r="N247" s="148"/>
      <c r="O247" s="148"/>
      <c r="P247" s="148"/>
      <c r="Q247" s="150" t="str">
        <f>IF(OR($O247="",$P247=""),"",INDEX('Hide Me'!$AE$4:$AI$8,MATCH($P247,'Hide Me'!$AD$4:$AD$8,0),MATCH($O247,'Hide Me'!$AE$3:$AI$3,0)))</f>
        <v/>
      </c>
      <c r="R247" s="150" t="str">
        <f>IF($Q247="","",VLOOKUP($Q247,'Hide Me'!$AD$11:$AE$14,2,FALSE))</f>
        <v/>
      </c>
      <c r="S247" s="149"/>
    </row>
    <row r="248" spans="1:19" s="19" customFormat="1" x14ac:dyDescent="0.25">
      <c r="A248" s="147"/>
      <c r="B248" s="147"/>
      <c r="C248" s="148"/>
      <c r="D248" s="149"/>
      <c r="E248" s="149"/>
      <c r="F248" s="149"/>
      <c r="G248" s="150"/>
      <c r="H248" s="151"/>
      <c r="I248" s="148"/>
      <c r="J248" s="148"/>
      <c r="K248" s="152"/>
      <c r="L248" s="150"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8"/>
      <c r="N248" s="148"/>
      <c r="O248" s="148"/>
      <c r="P248" s="148"/>
      <c r="Q248" s="150" t="str">
        <f>IF(OR($O248="",$P248=""),"",INDEX('Hide Me'!$AE$4:$AI$8,MATCH($P248,'Hide Me'!$AD$4:$AD$8,0),MATCH($O248,'Hide Me'!$AE$3:$AI$3,0)))</f>
        <v/>
      </c>
      <c r="R248" s="150" t="str">
        <f>IF($Q248="","",VLOOKUP($Q248,'Hide Me'!$AD$11:$AE$14,2,FALSE))</f>
        <v/>
      </c>
      <c r="S248" s="149"/>
    </row>
    <row r="249" spans="1:19" s="19" customFormat="1" x14ac:dyDescent="0.25">
      <c r="A249" s="147"/>
      <c r="B249" s="147"/>
      <c r="C249" s="148"/>
      <c r="D249" s="149"/>
      <c r="E249" s="149"/>
      <c r="F249" s="149"/>
      <c r="G249" s="150"/>
      <c r="H249" s="151"/>
      <c r="I249" s="148"/>
      <c r="J249" s="148"/>
      <c r="K249" s="152"/>
      <c r="L249" s="150"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8"/>
      <c r="N249" s="148"/>
      <c r="O249" s="148"/>
      <c r="P249" s="148"/>
      <c r="Q249" s="150" t="str">
        <f>IF(OR($O249="",$P249=""),"",INDEX('Hide Me'!$AE$4:$AI$8,MATCH($P249,'Hide Me'!$AD$4:$AD$8,0),MATCH($O249,'Hide Me'!$AE$3:$AI$3,0)))</f>
        <v/>
      </c>
      <c r="R249" s="150" t="str">
        <f>IF($Q249="","",VLOOKUP($Q249,'Hide Me'!$AD$11:$AE$14,2,FALSE))</f>
        <v/>
      </c>
      <c r="S249" s="149"/>
    </row>
    <row r="250" spans="1:19" s="19" customFormat="1" x14ac:dyDescent="0.25">
      <c r="A250" s="147"/>
      <c r="B250" s="147"/>
      <c r="C250" s="148"/>
      <c r="D250" s="149"/>
      <c r="E250" s="149"/>
      <c r="F250" s="149"/>
      <c r="G250" s="150"/>
      <c r="H250" s="151"/>
      <c r="I250" s="148"/>
      <c r="J250" s="148"/>
      <c r="K250" s="152"/>
      <c r="L250" s="150"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8"/>
      <c r="N250" s="148"/>
      <c r="O250" s="148"/>
      <c r="P250" s="148"/>
      <c r="Q250" s="150" t="str">
        <f>IF(OR($O250="",$P250=""),"",INDEX('Hide Me'!$AE$4:$AI$8,MATCH($P250,'Hide Me'!$AD$4:$AD$8,0),MATCH($O250,'Hide Me'!$AE$3:$AI$3,0)))</f>
        <v/>
      </c>
      <c r="R250" s="150" t="str">
        <f>IF($Q250="","",VLOOKUP($Q250,'Hide Me'!$AD$11:$AE$14,2,FALSE))</f>
        <v/>
      </c>
      <c r="S250" s="149"/>
    </row>
    <row r="251" spans="1:19" s="19" customFormat="1" ht="13.8" thickBot="1" x14ac:dyDescent="0.3">
      <c r="A251" s="137"/>
      <c r="B251" s="138"/>
      <c r="C251" s="13"/>
      <c r="D251" s="139"/>
      <c r="E251" s="131"/>
      <c r="F251" s="131"/>
      <c r="G251" s="140"/>
      <c r="H251" s="144"/>
      <c r="I251" s="13"/>
      <c r="J251" s="13"/>
      <c r="K251" s="145"/>
      <c r="L251" s="25" t="str">
        <f>IF(K251="","",LOOKUP(K251,{1,2.1,2.2,2.3,3,4.1,4.2,4.3,5.1,5.2,6.1,7,8,9},{"Explosives","Flammable Gas"," Non-Flammable Non-Toxic Gas","Toxic Gas","Flammable Liquid","Flammable Solid","Spontaneously Combustible","Dangerous When Wet","Oxidizing Agent","Organic Peroxide","Toxic","Radioactive","Corrosive","Miscellaneous Dangerous Goods"}))</f>
        <v/>
      </c>
      <c r="M251" s="13"/>
      <c r="N251" s="146"/>
      <c r="O251" s="88"/>
      <c r="P251" s="13"/>
      <c r="Q251" s="25" t="str">
        <f>IF(OR($O251="",$P251=""),"",INDEX('Hide Me'!$AE$4:$AI$8,MATCH($P251,'Hide Me'!$AD$4:$AD$8,0),MATCH($O251,'Hide Me'!$AE$3:$AI$3,0)))</f>
        <v/>
      </c>
      <c r="R251" s="47" t="str">
        <f>IF($Q251="","",VLOOKUP($Q251,'Hide Me'!$AD$11:$AE$14,2,FALSE))</f>
        <v/>
      </c>
      <c r="S251" s="149"/>
    </row>
    <row r="252" spans="1:19" s="19" customFormat="1" ht="13.8" thickBot="1" x14ac:dyDescent="0.3">
      <c r="A252" s="20"/>
      <c r="B252" s="90"/>
      <c r="C252" s="14"/>
      <c r="D252" s="110"/>
      <c r="E252" s="131"/>
      <c r="F252" s="131"/>
      <c r="G252" s="129"/>
      <c r="H252" s="113"/>
      <c r="I252" s="14"/>
      <c r="J252" s="14"/>
      <c r="K252" s="16"/>
      <c r="L252" s="15"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
      <c r="N252" s="114"/>
      <c r="O252" s="89"/>
      <c r="P252" s="14"/>
      <c r="Q252" s="15" t="str">
        <f>IF(OR($O252="",$P252=""),"",INDEX('Hide Me'!$AE$4:$AI$8,MATCH($P252,'Hide Me'!$AD$4:$AD$8,0),MATCH($O252,'Hide Me'!$AE$3:$AI$3,0)))</f>
        <v/>
      </c>
      <c r="R252" s="48" t="str">
        <f>IF($Q252="","",VLOOKUP($Q252,'Hide Me'!$AD$11:$AE$14,2,FALSE))</f>
        <v/>
      </c>
      <c r="S252" s="149"/>
    </row>
    <row r="253" spans="1:19" s="19" customFormat="1" ht="13.8" thickBot="1" x14ac:dyDescent="0.3">
      <c r="A253" s="20"/>
      <c r="B253" s="90"/>
      <c r="C253" s="14"/>
      <c r="D253" s="110"/>
      <c r="E253" s="131"/>
      <c r="F253" s="131"/>
      <c r="G253" s="129"/>
      <c r="H253" s="113"/>
      <c r="I253" s="14"/>
      <c r="J253" s="14"/>
      <c r="K253" s="16"/>
      <c r="L253" s="15"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
      <c r="N253" s="114"/>
      <c r="O253" s="89"/>
      <c r="P253" s="14"/>
      <c r="Q253" s="15" t="str">
        <f>IF(OR($O253="",$P253=""),"",INDEX('Hide Me'!$AE$4:$AI$8,MATCH($P253,'Hide Me'!$AD$4:$AD$8,0),MATCH($O253,'Hide Me'!$AE$3:$AI$3,0)))</f>
        <v/>
      </c>
      <c r="R253" s="48" t="str">
        <f>IF($Q253="","",VLOOKUP($Q253,'Hide Me'!$AD$11:$AE$14,2,FALSE))</f>
        <v/>
      </c>
      <c r="S253" s="149"/>
    </row>
    <row r="254" spans="1:19" s="19" customFormat="1" ht="13.8" thickBot="1" x14ac:dyDescent="0.3">
      <c r="A254" s="20"/>
      <c r="B254" s="90"/>
      <c r="C254" s="14"/>
      <c r="D254" s="110"/>
      <c r="E254" s="131"/>
      <c r="F254" s="131"/>
      <c r="G254" s="129"/>
      <c r="H254" s="113"/>
      <c r="I254" s="14"/>
      <c r="J254" s="14"/>
      <c r="K254" s="16"/>
      <c r="L254" s="15"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
      <c r="N254" s="114"/>
      <c r="O254" s="89"/>
      <c r="P254" s="14"/>
      <c r="Q254" s="15" t="str">
        <f>IF(OR($O254="",$P254=""),"",INDEX('Hide Me'!$AE$4:$AI$8,MATCH($P254,'Hide Me'!$AD$4:$AD$8,0),MATCH($O254,'Hide Me'!$AE$3:$AI$3,0)))</f>
        <v/>
      </c>
      <c r="R254" s="48" t="str">
        <f>IF($Q254="","",VLOOKUP($Q254,'Hide Me'!$AD$11:$AE$14,2,FALSE))</f>
        <v/>
      </c>
      <c r="S254" s="149"/>
    </row>
    <row r="255" spans="1:19" s="19" customFormat="1" ht="13.8" thickBot="1" x14ac:dyDescent="0.3">
      <c r="A255" s="20"/>
      <c r="B255" s="90"/>
      <c r="C255" s="14"/>
      <c r="D255" s="110"/>
      <c r="E255" s="131"/>
      <c r="F255" s="131"/>
      <c r="G255" s="129"/>
      <c r="H255" s="113"/>
      <c r="I255" s="14"/>
      <c r="J255" s="14"/>
      <c r="K255" s="16"/>
      <c r="L255" s="15"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
      <c r="N255" s="114"/>
      <c r="O255" s="89"/>
      <c r="P255" s="14"/>
      <c r="Q255" s="15" t="str">
        <f>IF(OR($O255="",$P255=""),"",INDEX('Hide Me'!$AE$4:$AI$8,MATCH($P255,'Hide Me'!$AD$4:$AD$8,0),MATCH($O255,'Hide Me'!$AE$3:$AI$3,0)))</f>
        <v/>
      </c>
      <c r="R255" s="48" t="str">
        <f>IF($Q255="","",VLOOKUP($Q255,'Hide Me'!$AD$11:$AE$14,2,FALSE))</f>
        <v/>
      </c>
      <c r="S255" s="149"/>
    </row>
    <row r="256" spans="1:19" s="19" customFormat="1" ht="13.8" thickBot="1" x14ac:dyDescent="0.3">
      <c r="A256" s="20"/>
      <c r="B256" s="90"/>
      <c r="C256" s="14"/>
      <c r="D256" s="110"/>
      <c r="E256" s="131"/>
      <c r="F256" s="131"/>
      <c r="G256" s="129"/>
      <c r="H256" s="113"/>
      <c r="I256" s="14"/>
      <c r="J256" s="14"/>
      <c r="K256" s="16"/>
      <c r="L256" s="15"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
      <c r="N256" s="114"/>
      <c r="O256" s="89"/>
      <c r="P256" s="14"/>
      <c r="Q256" s="15" t="str">
        <f>IF(OR($O256="",$P256=""),"",INDEX('Hide Me'!$AE$4:$AI$8,MATCH($P256,'Hide Me'!$AD$4:$AD$8,0),MATCH($O256,'Hide Me'!$AE$3:$AI$3,0)))</f>
        <v/>
      </c>
      <c r="R256" s="48" t="str">
        <f>IF($Q256="","",VLOOKUP($Q256,'Hide Me'!$AD$11:$AE$14,2,FALSE))</f>
        <v/>
      </c>
      <c r="S256" s="149"/>
    </row>
    <row r="257" spans="1:19" s="19" customFormat="1" ht="13.8" thickBot="1" x14ac:dyDescent="0.3">
      <c r="A257" s="20"/>
      <c r="B257" s="90"/>
      <c r="C257" s="14"/>
      <c r="D257" s="110"/>
      <c r="E257" s="131"/>
      <c r="F257" s="131"/>
      <c r="G257" s="129"/>
      <c r="H257" s="113"/>
      <c r="I257" s="14"/>
      <c r="J257" s="14"/>
      <c r="K257" s="16"/>
      <c r="L257" s="15"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
      <c r="N257" s="114"/>
      <c r="O257" s="89"/>
      <c r="P257" s="14"/>
      <c r="Q257" s="15" t="str">
        <f>IF(OR($O257="",$P257=""),"",INDEX('Hide Me'!$AE$4:$AI$8,MATCH($P257,'Hide Me'!$AD$4:$AD$8,0),MATCH($O257,'Hide Me'!$AE$3:$AI$3,0)))</f>
        <v/>
      </c>
      <c r="R257" s="48" t="str">
        <f>IF($Q257="","",VLOOKUP($Q257,'Hide Me'!$AD$11:$AE$14,2,FALSE))</f>
        <v/>
      </c>
      <c r="S257" s="149"/>
    </row>
    <row r="258" spans="1:19" s="19" customFormat="1" ht="13.8" thickBot="1" x14ac:dyDescent="0.3">
      <c r="A258" s="20"/>
      <c r="B258" s="90"/>
      <c r="C258" s="14"/>
      <c r="D258" s="110"/>
      <c r="E258" s="131"/>
      <c r="F258" s="131"/>
      <c r="G258" s="129"/>
      <c r="H258" s="113"/>
      <c r="I258" s="14"/>
      <c r="J258" s="14"/>
      <c r="K258" s="16"/>
      <c r="L258" s="15"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
      <c r="N258" s="114"/>
      <c r="O258" s="89"/>
      <c r="P258" s="14"/>
      <c r="Q258" s="15" t="str">
        <f>IF(OR($O258="",$P258=""),"",INDEX('Hide Me'!$AE$4:$AI$8,MATCH($P258,'Hide Me'!$AD$4:$AD$8,0),MATCH($O258,'Hide Me'!$AE$3:$AI$3,0)))</f>
        <v/>
      </c>
      <c r="R258" s="48" t="str">
        <f>IF($Q258="","",VLOOKUP($Q258,'Hide Me'!$AD$11:$AE$14,2,FALSE))</f>
        <v/>
      </c>
      <c r="S258" s="149"/>
    </row>
    <row r="259" spans="1:19" s="19" customFormat="1" ht="13.8" thickBot="1" x14ac:dyDescent="0.3">
      <c r="A259" s="20"/>
      <c r="B259" s="90"/>
      <c r="C259" s="14"/>
      <c r="D259" s="110"/>
      <c r="E259" s="131"/>
      <c r="F259" s="131"/>
      <c r="G259" s="129"/>
      <c r="H259" s="113"/>
      <c r="I259" s="14"/>
      <c r="J259" s="14"/>
      <c r="K259" s="16"/>
      <c r="L259" s="15"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
      <c r="N259" s="114"/>
      <c r="O259" s="89"/>
      <c r="P259" s="14"/>
      <c r="Q259" s="15" t="str">
        <f>IF(OR($O259="",$P259=""),"",INDEX('Hide Me'!$AE$4:$AI$8,MATCH($P259,'Hide Me'!$AD$4:$AD$8,0),MATCH($O259,'Hide Me'!$AE$3:$AI$3,0)))</f>
        <v/>
      </c>
      <c r="R259" s="48" t="str">
        <f>IF($Q259="","",VLOOKUP($Q259,'Hide Me'!$AD$11:$AE$14,2,FALSE))</f>
        <v/>
      </c>
      <c r="S259" s="149"/>
    </row>
    <row r="260" spans="1:19" s="19" customFormat="1" ht="13.8" thickBot="1" x14ac:dyDescent="0.3">
      <c r="A260" s="20"/>
      <c r="B260" s="90"/>
      <c r="C260" s="14"/>
      <c r="D260" s="110"/>
      <c r="E260" s="131"/>
      <c r="F260" s="131"/>
      <c r="G260" s="129"/>
      <c r="H260" s="113"/>
      <c r="I260" s="14"/>
      <c r="J260" s="14"/>
      <c r="K260" s="16"/>
      <c r="L260" s="15"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
      <c r="N260" s="114"/>
      <c r="O260" s="89"/>
      <c r="P260" s="14"/>
      <c r="Q260" s="15" t="str">
        <f>IF(OR($O260="",$P260=""),"",INDEX('Hide Me'!$AE$4:$AI$8,MATCH($P260,'Hide Me'!$AD$4:$AD$8,0),MATCH($O260,'Hide Me'!$AE$3:$AI$3,0)))</f>
        <v/>
      </c>
      <c r="R260" s="48" t="str">
        <f>IF($Q260="","",VLOOKUP($Q260,'Hide Me'!$AD$11:$AE$14,2,FALSE))</f>
        <v/>
      </c>
      <c r="S260" s="149"/>
    </row>
    <row r="261" spans="1:19" s="19" customFormat="1" ht="13.8" thickBot="1" x14ac:dyDescent="0.3">
      <c r="A261" s="20"/>
      <c r="B261" s="90"/>
      <c r="C261" s="14"/>
      <c r="D261" s="110"/>
      <c r="E261" s="131"/>
      <c r="F261" s="131"/>
      <c r="G261" s="129"/>
      <c r="H261" s="113"/>
      <c r="I261" s="14"/>
      <c r="J261" s="14"/>
      <c r="K261" s="16"/>
      <c r="L261" s="15"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
      <c r="N261" s="114"/>
      <c r="O261" s="89"/>
      <c r="P261" s="14"/>
      <c r="Q261" s="15" t="str">
        <f>IF(OR($O261="",$P261=""),"",INDEX('Hide Me'!$AE$4:$AI$8,MATCH($P261,'Hide Me'!$AD$4:$AD$8,0),MATCH($O261,'Hide Me'!$AE$3:$AI$3,0)))</f>
        <v/>
      </c>
      <c r="R261" s="48" t="str">
        <f>IF($Q261="","",VLOOKUP($Q261,'Hide Me'!$AD$11:$AE$14,2,FALSE))</f>
        <v/>
      </c>
      <c r="S261" s="149"/>
    </row>
    <row r="262" spans="1:19" s="19" customFormat="1" ht="13.8" thickBot="1" x14ac:dyDescent="0.3">
      <c r="A262" s="20"/>
      <c r="B262" s="90"/>
      <c r="C262" s="14"/>
      <c r="D262" s="110"/>
      <c r="E262" s="131"/>
      <c r="F262" s="131"/>
      <c r="G262" s="129"/>
      <c r="H262" s="113"/>
      <c r="I262" s="14"/>
      <c r="J262" s="14"/>
      <c r="K262" s="16"/>
      <c r="L262" s="15"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
      <c r="N262" s="114"/>
      <c r="O262" s="89"/>
      <c r="P262" s="14"/>
      <c r="Q262" s="15" t="str">
        <f>IF(OR($O262="",$P262=""),"",INDEX('Hide Me'!$AE$4:$AI$8,MATCH($P262,'Hide Me'!$AD$4:$AD$8,0),MATCH($O262,'Hide Me'!$AE$3:$AI$3,0)))</f>
        <v/>
      </c>
      <c r="R262" s="48" t="str">
        <f>IF($Q262="","",VLOOKUP($Q262,'Hide Me'!$AD$11:$AE$14,2,FALSE))</f>
        <v/>
      </c>
      <c r="S262" s="149"/>
    </row>
    <row r="263" spans="1:19" s="19" customFormat="1" ht="13.8" thickBot="1" x14ac:dyDescent="0.3">
      <c r="A263" s="20"/>
      <c r="B263" s="90"/>
      <c r="C263" s="14"/>
      <c r="D263" s="110"/>
      <c r="E263" s="131"/>
      <c r="F263" s="131"/>
      <c r="G263" s="129"/>
      <c r="H263" s="113"/>
      <c r="I263" s="14"/>
      <c r="J263" s="14"/>
      <c r="K263" s="16"/>
      <c r="L263" s="15"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
      <c r="N263" s="114"/>
      <c r="O263" s="89"/>
      <c r="P263" s="14"/>
      <c r="Q263" s="15" t="str">
        <f>IF(OR($O263="",$P263=""),"",INDEX('Hide Me'!$AE$4:$AI$8,MATCH($P263,'Hide Me'!$AD$4:$AD$8,0),MATCH($O263,'Hide Me'!$AE$3:$AI$3,0)))</f>
        <v/>
      </c>
      <c r="R263" s="48" t="str">
        <f>IF($Q263="","",VLOOKUP($Q263,'Hide Me'!$AD$11:$AE$14,2,FALSE))</f>
        <v/>
      </c>
      <c r="S263" s="149"/>
    </row>
    <row r="264" spans="1:19" s="19" customFormat="1" ht="13.8" thickBot="1" x14ac:dyDescent="0.3">
      <c r="A264" s="20"/>
      <c r="B264" s="90"/>
      <c r="C264" s="14"/>
      <c r="D264" s="110"/>
      <c r="E264" s="131"/>
      <c r="F264" s="131"/>
      <c r="G264" s="129"/>
      <c r="H264" s="113"/>
      <c r="I264" s="14"/>
      <c r="J264" s="14"/>
      <c r="K264" s="16"/>
      <c r="L264" s="15"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
      <c r="N264" s="114"/>
      <c r="O264" s="89"/>
      <c r="P264" s="14"/>
      <c r="Q264" s="15" t="str">
        <f>IF(OR($O264="",$P264=""),"",INDEX('Hide Me'!$AE$4:$AI$8,MATCH($P264,'Hide Me'!$AD$4:$AD$8,0),MATCH($O264,'Hide Me'!$AE$3:$AI$3,0)))</f>
        <v/>
      </c>
      <c r="R264" s="48" t="str">
        <f>IF($Q264="","",VLOOKUP($Q264,'Hide Me'!$AD$11:$AE$14,2,FALSE))</f>
        <v/>
      </c>
      <c r="S264" s="149"/>
    </row>
    <row r="265" spans="1:19" s="19" customFormat="1" ht="13.8" thickBot="1" x14ac:dyDescent="0.3">
      <c r="A265" s="20"/>
      <c r="B265" s="90"/>
      <c r="C265" s="14"/>
      <c r="D265" s="110"/>
      <c r="E265" s="131"/>
      <c r="F265" s="131"/>
      <c r="G265" s="129"/>
      <c r="H265" s="113"/>
      <c r="I265" s="14"/>
      <c r="J265" s="14"/>
      <c r="K265" s="16"/>
      <c r="L265" s="15"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
      <c r="N265" s="114"/>
      <c r="O265" s="89"/>
      <c r="P265" s="14"/>
      <c r="Q265" s="15" t="str">
        <f>IF(OR($O265="",$P265=""),"",INDEX('Hide Me'!$AE$4:$AI$8,MATCH($P265,'Hide Me'!$AD$4:$AD$8,0),MATCH($O265,'Hide Me'!$AE$3:$AI$3,0)))</f>
        <v/>
      </c>
      <c r="R265" s="48" t="str">
        <f>IF($Q265="","",VLOOKUP($Q265,'Hide Me'!$AD$11:$AE$14,2,FALSE))</f>
        <v/>
      </c>
      <c r="S265" s="149"/>
    </row>
    <row r="266" spans="1:19" s="19" customFormat="1" ht="13.8" thickBot="1" x14ac:dyDescent="0.3">
      <c r="A266" s="20"/>
      <c r="B266" s="90"/>
      <c r="C266" s="14"/>
      <c r="D266" s="110"/>
      <c r="E266" s="131"/>
      <c r="F266" s="131"/>
      <c r="G266" s="129"/>
      <c r="H266" s="113"/>
      <c r="I266" s="14"/>
      <c r="J266" s="14"/>
      <c r="K266" s="16"/>
      <c r="L266" s="15"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
      <c r="N266" s="114"/>
      <c r="O266" s="89"/>
      <c r="P266" s="14"/>
      <c r="Q266" s="15" t="str">
        <f>IF(OR($O266="",$P266=""),"",INDEX('Hide Me'!$AE$4:$AI$8,MATCH($P266,'Hide Me'!$AD$4:$AD$8,0),MATCH($O266,'Hide Me'!$AE$3:$AI$3,0)))</f>
        <v/>
      </c>
      <c r="R266" s="48" t="str">
        <f>IF($Q266="","",VLOOKUP($Q266,'Hide Me'!$AD$11:$AE$14,2,FALSE))</f>
        <v/>
      </c>
      <c r="S266" s="149"/>
    </row>
    <row r="267" spans="1:19" s="19" customFormat="1" ht="13.8" thickBot="1" x14ac:dyDescent="0.3">
      <c r="A267" s="20"/>
      <c r="B267" s="90"/>
      <c r="C267" s="14"/>
      <c r="D267" s="110"/>
      <c r="E267" s="131"/>
      <c r="F267" s="131"/>
      <c r="G267" s="129"/>
      <c r="H267" s="113"/>
      <c r="I267" s="14"/>
      <c r="J267" s="14"/>
      <c r="K267" s="16"/>
      <c r="L267" s="15"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
      <c r="N267" s="114"/>
      <c r="O267" s="89"/>
      <c r="P267" s="14"/>
      <c r="Q267" s="15" t="str">
        <f>IF(OR($O267="",$P267=""),"",INDEX('Hide Me'!$AE$4:$AI$8,MATCH($P267,'Hide Me'!$AD$4:$AD$8,0),MATCH($O267,'Hide Me'!$AE$3:$AI$3,0)))</f>
        <v/>
      </c>
      <c r="R267" s="48" t="str">
        <f>IF($Q267="","",VLOOKUP($Q267,'Hide Me'!$AD$11:$AE$14,2,FALSE))</f>
        <v/>
      </c>
      <c r="S267" s="149"/>
    </row>
    <row r="268" spans="1:19" s="19" customFormat="1" ht="13.8" thickBot="1" x14ac:dyDescent="0.3">
      <c r="A268" s="20"/>
      <c r="B268" s="90"/>
      <c r="C268" s="14"/>
      <c r="D268" s="110"/>
      <c r="E268" s="131"/>
      <c r="F268" s="131"/>
      <c r="G268" s="129"/>
      <c r="H268" s="113"/>
      <c r="I268" s="14"/>
      <c r="J268" s="14"/>
      <c r="K268" s="16"/>
      <c r="L268" s="15"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
      <c r="N268" s="114"/>
      <c r="O268" s="89"/>
      <c r="P268" s="14"/>
      <c r="Q268" s="15" t="str">
        <f>IF(OR($O268="",$P268=""),"",INDEX('Hide Me'!$AE$4:$AI$8,MATCH($P268,'Hide Me'!$AD$4:$AD$8,0),MATCH($O268,'Hide Me'!$AE$3:$AI$3,0)))</f>
        <v/>
      </c>
      <c r="R268" s="48" t="str">
        <f>IF($Q268="","",VLOOKUP($Q268,'Hide Me'!$AD$11:$AE$14,2,FALSE))</f>
        <v/>
      </c>
      <c r="S268" s="149"/>
    </row>
    <row r="269" spans="1:19" s="19" customFormat="1" ht="13.8" thickBot="1" x14ac:dyDescent="0.3">
      <c r="A269" s="20"/>
      <c r="B269" s="90"/>
      <c r="C269" s="14"/>
      <c r="D269" s="110"/>
      <c r="E269" s="131"/>
      <c r="F269" s="131"/>
      <c r="G269" s="129"/>
      <c r="H269" s="113"/>
      <c r="I269" s="14"/>
      <c r="J269" s="14"/>
      <c r="K269" s="16"/>
      <c r="L269" s="15"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
      <c r="N269" s="114"/>
      <c r="O269" s="89"/>
      <c r="P269" s="14"/>
      <c r="Q269" s="15" t="str">
        <f>IF(OR($O269="",$P269=""),"",INDEX('Hide Me'!$AE$4:$AI$8,MATCH($P269,'Hide Me'!$AD$4:$AD$8,0),MATCH($O269,'Hide Me'!$AE$3:$AI$3,0)))</f>
        <v/>
      </c>
      <c r="R269" s="48" t="str">
        <f>IF($Q269="","",VLOOKUP($Q269,'Hide Me'!$AD$11:$AE$14,2,FALSE))</f>
        <v/>
      </c>
      <c r="S269" s="149"/>
    </row>
    <row r="270" spans="1:19" s="19" customFormat="1" ht="13.8" thickBot="1" x14ac:dyDescent="0.3">
      <c r="A270" s="20"/>
      <c r="B270" s="90"/>
      <c r="C270" s="14"/>
      <c r="D270" s="110"/>
      <c r="E270" s="131"/>
      <c r="F270" s="131"/>
      <c r="G270" s="129"/>
      <c r="H270" s="113"/>
      <c r="I270" s="14"/>
      <c r="J270" s="14"/>
      <c r="K270" s="16"/>
      <c r="L270" s="15"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
      <c r="N270" s="114"/>
      <c r="O270" s="89"/>
      <c r="P270" s="14"/>
      <c r="Q270" s="15" t="str">
        <f>IF(OR($O270="",$P270=""),"",INDEX('Hide Me'!$AE$4:$AI$8,MATCH($P270,'Hide Me'!$AD$4:$AD$8,0),MATCH($O270,'Hide Me'!$AE$3:$AI$3,0)))</f>
        <v/>
      </c>
      <c r="R270" s="48" t="str">
        <f>IF($Q270="","",VLOOKUP($Q270,'Hide Me'!$AD$11:$AE$14,2,FALSE))</f>
        <v/>
      </c>
      <c r="S270" s="149"/>
    </row>
    <row r="271" spans="1:19" s="19" customFormat="1" ht="13.8" thickBot="1" x14ac:dyDescent="0.3">
      <c r="A271" s="20"/>
      <c r="B271" s="90"/>
      <c r="C271" s="14"/>
      <c r="D271" s="110"/>
      <c r="E271" s="131"/>
      <c r="F271" s="131"/>
      <c r="G271" s="129"/>
      <c r="H271" s="113"/>
      <c r="I271" s="14"/>
      <c r="J271" s="14"/>
      <c r="K271" s="16"/>
      <c r="L271" s="15"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
      <c r="N271" s="114"/>
      <c r="O271" s="89"/>
      <c r="P271" s="14"/>
      <c r="Q271" s="15" t="str">
        <f>IF(OR($O271="",$P271=""),"",INDEX('Hide Me'!$AE$4:$AI$8,MATCH($P271,'Hide Me'!$AD$4:$AD$8,0),MATCH($O271,'Hide Me'!$AE$3:$AI$3,0)))</f>
        <v/>
      </c>
      <c r="R271" s="48" t="str">
        <f>IF($Q271="","",VLOOKUP($Q271,'Hide Me'!$AD$11:$AE$14,2,FALSE))</f>
        <v/>
      </c>
      <c r="S271" s="44"/>
    </row>
    <row r="272" spans="1:19" s="19" customFormat="1" ht="13.8" thickBot="1" x14ac:dyDescent="0.3">
      <c r="A272" s="20"/>
      <c r="B272" s="90"/>
      <c r="C272" s="14"/>
      <c r="D272" s="110"/>
      <c r="E272" s="131"/>
      <c r="F272" s="131"/>
      <c r="G272" s="129"/>
      <c r="H272" s="113"/>
      <c r="I272" s="14"/>
      <c r="J272" s="14"/>
      <c r="K272" s="16"/>
      <c r="L272" s="15"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
      <c r="N272" s="114"/>
      <c r="O272" s="89"/>
      <c r="P272" s="14"/>
      <c r="Q272" s="15" t="str">
        <f>IF(OR($O272="",$P272=""),"",INDEX('Hide Me'!$AE$4:$AI$8,MATCH($P272,'Hide Me'!$AD$4:$AD$8,0),MATCH($O272,'Hide Me'!$AE$3:$AI$3,0)))</f>
        <v/>
      </c>
      <c r="R272" s="48" t="str">
        <f>IF($Q272="","",VLOOKUP($Q272,'Hide Me'!$AD$11:$AE$14,2,FALSE))</f>
        <v/>
      </c>
      <c r="S272" s="45"/>
    </row>
    <row r="273" spans="1:19" s="19" customFormat="1" ht="13.8" thickBot="1" x14ac:dyDescent="0.3">
      <c r="A273" s="20"/>
      <c r="B273" s="90"/>
      <c r="C273" s="14"/>
      <c r="D273" s="110"/>
      <c r="E273" s="131"/>
      <c r="F273" s="131"/>
      <c r="G273" s="129"/>
      <c r="H273" s="113"/>
      <c r="I273" s="14"/>
      <c r="J273" s="14"/>
      <c r="K273" s="16"/>
      <c r="L273" s="15"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
      <c r="N273" s="114"/>
      <c r="O273" s="89"/>
      <c r="P273" s="14"/>
      <c r="Q273" s="15" t="str">
        <f>IF(OR($O273="",$P273=""),"",INDEX('Hide Me'!$AE$4:$AI$8,MATCH($P273,'Hide Me'!$AD$4:$AD$8,0),MATCH($O273,'Hide Me'!$AE$3:$AI$3,0)))</f>
        <v/>
      </c>
      <c r="R273" s="48" t="str">
        <f>IF($Q273="","",VLOOKUP($Q273,'Hide Me'!$AD$11:$AE$14,2,FALSE))</f>
        <v/>
      </c>
      <c r="S273" s="45"/>
    </row>
    <row r="274" spans="1:19" s="19" customFormat="1" ht="13.8" thickBot="1" x14ac:dyDescent="0.3">
      <c r="A274" s="20"/>
      <c r="B274" s="90"/>
      <c r="C274" s="14"/>
      <c r="D274" s="110"/>
      <c r="E274" s="131"/>
      <c r="F274" s="131"/>
      <c r="G274" s="129"/>
      <c r="H274" s="113"/>
      <c r="I274" s="14"/>
      <c r="J274" s="14"/>
      <c r="K274" s="16"/>
      <c r="L274" s="15"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
      <c r="N274" s="114"/>
      <c r="O274" s="89"/>
      <c r="P274" s="14"/>
      <c r="Q274" s="15" t="str">
        <f>IF(OR($O274="",$P274=""),"",INDEX('Hide Me'!$AE$4:$AI$8,MATCH($P274,'Hide Me'!$AD$4:$AD$8,0),MATCH($O274,'Hide Me'!$AE$3:$AI$3,0)))</f>
        <v/>
      </c>
      <c r="R274" s="48" t="str">
        <f>IF($Q274="","",VLOOKUP($Q274,'Hide Me'!$AD$11:$AE$14,2,FALSE))</f>
        <v/>
      </c>
      <c r="S274" s="45"/>
    </row>
    <row r="275" spans="1:19" s="19" customFormat="1" ht="13.8" thickBot="1" x14ac:dyDescent="0.3">
      <c r="A275" s="20"/>
      <c r="B275" s="90"/>
      <c r="C275" s="14"/>
      <c r="D275" s="110"/>
      <c r="E275" s="131"/>
      <c r="F275" s="131"/>
      <c r="G275" s="129"/>
      <c r="H275" s="113"/>
      <c r="I275" s="14"/>
      <c r="J275" s="14"/>
      <c r="K275" s="16"/>
      <c r="L275" s="15"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
      <c r="N275" s="114"/>
      <c r="O275" s="89"/>
      <c r="P275" s="14"/>
      <c r="Q275" s="15" t="str">
        <f>IF(OR($O275="",$P275=""),"",INDEX('Hide Me'!$AE$4:$AI$8,MATCH($P275,'Hide Me'!$AD$4:$AD$8,0),MATCH($O275,'Hide Me'!$AE$3:$AI$3,0)))</f>
        <v/>
      </c>
      <c r="R275" s="48" t="str">
        <f>IF($Q275="","",VLOOKUP($Q275,'Hide Me'!$AD$11:$AE$14,2,FALSE))</f>
        <v/>
      </c>
      <c r="S275" s="45"/>
    </row>
    <row r="276" spans="1:19" s="19" customFormat="1" ht="13.8" thickBot="1" x14ac:dyDescent="0.3">
      <c r="A276" s="20"/>
      <c r="B276" s="90"/>
      <c r="C276" s="14"/>
      <c r="D276" s="110"/>
      <c r="E276" s="131"/>
      <c r="F276" s="131"/>
      <c r="G276" s="129"/>
      <c r="H276" s="113"/>
      <c r="I276" s="14"/>
      <c r="J276" s="14"/>
      <c r="K276" s="16"/>
      <c r="L276" s="15"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
      <c r="N276" s="114"/>
      <c r="O276" s="89"/>
      <c r="P276" s="14"/>
      <c r="Q276" s="15" t="str">
        <f>IF(OR($O276="",$P276=""),"",INDEX('Hide Me'!$AE$4:$AI$8,MATCH($P276,'Hide Me'!$AD$4:$AD$8,0),MATCH($O276,'Hide Me'!$AE$3:$AI$3,0)))</f>
        <v/>
      </c>
      <c r="R276" s="48" t="str">
        <f>IF($Q276="","",VLOOKUP($Q276,'Hide Me'!$AD$11:$AE$14,2,FALSE))</f>
        <v/>
      </c>
      <c r="S276" s="45"/>
    </row>
    <row r="277" spans="1:19" s="19" customFormat="1" ht="13.8" thickBot="1" x14ac:dyDescent="0.3">
      <c r="A277" s="20"/>
      <c r="B277" s="90"/>
      <c r="C277" s="14"/>
      <c r="D277" s="110"/>
      <c r="E277" s="131"/>
      <c r="F277" s="131"/>
      <c r="G277" s="129"/>
      <c r="H277" s="113"/>
      <c r="I277" s="14"/>
      <c r="J277" s="14"/>
      <c r="K277" s="16"/>
      <c r="L277" s="15"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
      <c r="N277" s="114"/>
      <c r="O277" s="89"/>
      <c r="P277" s="14"/>
      <c r="Q277" s="15" t="str">
        <f>IF(OR($O277="",$P277=""),"",INDEX('Hide Me'!$AE$4:$AI$8,MATCH($P277,'Hide Me'!$AD$4:$AD$8,0),MATCH($O277,'Hide Me'!$AE$3:$AI$3,0)))</f>
        <v/>
      </c>
      <c r="R277" s="48" t="str">
        <f>IF($Q277="","",VLOOKUP($Q277,'Hide Me'!$AD$11:$AE$14,2,FALSE))</f>
        <v/>
      </c>
      <c r="S277" s="45"/>
    </row>
    <row r="278" spans="1:19" s="19" customFormat="1" ht="13.8" thickBot="1" x14ac:dyDescent="0.3">
      <c r="A278" s="20"/>
      <c r="B278" s="90"/>
      <c r="C278" s="14"/>
      <c r="D278" s="110"/>
      <c r="E278" s="131"/>
      <c r="F278" s="131"/>
      <c r="G278" s="129"/>
      <c r="H278" s="113"/>
      <c r="I278" s="14"/>
      <c r="J278" s="14"/>
      <c r="K278" s="16"/>
      <c r="L278" s="15"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
      <c r="N278" s="114"/>
      <c r="O278" s="89"/>
      <c r="P278" s="14"/>
      <c r="Q278" s="15" t="str">
        <f>IF(OR($O278="",$P278=""),"",INDEX('Hide Me'!$AE$4:$AI$8,MATCH($P278,'Hide Me'!$AD$4:$AD$8,0),MATCH($O278,'Hide Me'!$AE$3:$AI$3,0)))</f>
        <v/>
      </c>
      <c r="R278" s="48" t="str">
        <f>IF($Q278="","",VLOOKUP($Q278,'Hide Me'!$AD$11:$AE$14,2,FALSE))</f>
        <v/>
      </c>
      <c r="S278" s="45"/>
    </row>
    <row r="279" spans="1:19" s="19" customFormat="1" ht="13.8" thickBot="1" x14ac:dyDescent="0.3">
      <c r="A279" s="20"/>
      <c r="B279" s="90"/>
      <c r="C279" s="14"/>
      <c r="D279" s="110"/>
      <c r="E279" s="131"/>
      <c r="F279" s="131"/>
      <c r="G279" s="129"/>
      <c r="H279" s="113"/>
      <c r="I279" s="14"/>
      <c r="J279" s="14"/>
      <c r="K279" s="16"/>
      <c r="L279" s="15"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
      <c r="N279" s="114"/>
      <c r="O279" s="89"/>
      <c r="P279" s="14"/>
      <c r="Q279" s="15" t="str">
        <f>IF(OR($O279="",$P279=""),"",INDEX('Hide Me'!$AE$4:$AI$8,MATCH($P279,'Hide Me'!$AD$4:$AD$8,0),MATCH($O279,'Hide Me'!$AE$3:$AI$3,0)))</f>
        <v/>
      </c>
      <c r="R279" s="48" t="str">
        <f>IF($Q279="","",VLOOKUP($Q279,'Hide Me'!$AD$11:$AE$14,2,FALSE))</f>
        <v/>
      </c>
      <c r="S279" s="45"/>
    </row>
    <row r="280" spans="1:19" s="19" customFormat="1" ht="13.8" thickBot="1" x14ac:dyDescent="0.3">
      <c r="A280" s="20"/>
      <c r="B280" s="90"/>
      <c r="C280" s="14"/>
      <c r="D280" s="110"/>
      <c r="E280" s="131"/>
      <c r="F280" s="131"/>
      <c r="G280" s="129"/>
      <c r="H280" s="113"/>
      <c r="I280" s="14"/>
      <c r="J280" s="14"/>
      <c r="K280" s="16"/>
      <c r="L280" s="15"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
      <c r="N280" s="114"/>
      <c r="O280" s="89"/>
      <c r="P280" s="14"/>
      <c r="Q280" s="15" t="str">
        <f>IF(OR($O280="",$P280=""),"",INDEX('Hide Me'!$AE$4:$AI$8,MATCH($P280,'Hide Me'!$AD$4:$AD$8,0),MATCH($O280,'Hide Me'!$AE$3:$AI$3,0)))</f>
        <v/>
      </c>
      <c r="R280" s="48" t="str">
        <f>IF($Q280="","",VLOOKUP($Q280,'Hide Me'!$AD$11:$AE$14,2,FALSE))</f>
        <v/>
      </c>
      <c r="S280" s="45"/>
    </row>
    <row r="281" spans="1:19" s="19" customFormat="1" ht="13.8" thickBot="1" x14ac:dyDescent="0.3">
      <c r="A281" s="20"/>
      <c r="B281" s="90"/>
      <c r="C281" s="14"/>
      <c r="D281" s="110"/>
      <c r="E281" s="131"/>
      <c r="F281" s="131"/>
      <c r="G281" s="129"/>
      <c r="H281" s="113"/>
      <c r="I281" s="14"/>
      <c r="J281" s="14"/>
      <c r="K281" s="16"/>
      <c r="L281" s="15"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
      <c r="N281" s="114"/>
      <c r="O281" s="89"/>
      <c r="P281" s="14"/>
      <c r="Q281" s="15" t="str">
        <f>IF(OR($O281="",$P281=""),"",INDEX('Hide Me'!$AE$4:$AI$8,MATCH($P281,'Hide Me'!$AD$4:$AD$8,0),MATCH($O281,'Hide Me'!$AE$3:$AI$3,0)))</f>
        <v/>
      </c>
      <c r="R281" s="48" t="str">
        <f>IF($Q281="","",VLOOKUP($Q281,'Hide Me'!$AD$11:$AE$14,2,FALSE))</f>
        <v/>
      </c>
      <c r="S281" s="45"/>
    </row>
    <row r="282" spans="1:19" s="19" customFormat="1" ht="13.8" thickBot="1" x14ac:dyDescent="0.3">
      <c r="A282" s="20"/>
      <c r="B282" s="90"/>
      <c r="C282" s="14"/>
      <c r="D282" s="110"/>
      <c r="E282" s="131"/>
      <c r="F282" s="131"/>
      <c r="G282" s="129"/>
      <c r="H282" s="113"/>
      <c r="I282" s="14"/>
      <c r="J282" s="14"/>
      <c r="K282" s="16"/>
      <c r="L282" s="15"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
      <c r="N282" s="114"/>
      <c r="O282" s="89"/>
      <c r="P282" s="14"/>
      <c r="Q282" s="15" t="str">
        <f>IF(OR($O282="",$P282=""),"",INDEX('Hide Me'!$AE$4:$AI$8,MATCH($P282,'Hide Me'!$AD$4:$AD$8,0),MATCH($O282,'Hide Me'!$AE$3:$AI$3,0)))</f>
        <v/>
      </c>
      <c r="R282" s="48" t="str">
        <f>IF($Q282="","",VLOOKUP($Q282,'Hide Me'!$AD$11:$AE$14,2,FALSE))</f>
        <v/>
      </c>
      <c r="S282" s="45"/>
    </row>
    <row r="283" spans="1:19" s="19" customFormat="1" ht="13.8" thickBot="1" x14ac:dyDescent="0.3">
      <c r="A283" s="20"/>
      <c r="B283" s="90"/>
      <c r="C283" s="14"/>
      <c r="D283" s="110"/>
      <c r="E283" s="131"/>
      <c r="F283" s="131"/>
      <c r="G283" s="129"/>
      <c r="H283" s="113"/>
      <c r="I283" s="14"/>
      <c r="J283" s="14"/>
      <c r="K283" s="16"/>
      <c r="L283" s="15"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
      <c r="N283" s="114"/>
      <c r="O283" s="89"/>
      <c r="P283" s="14"/>
      <c r="Q283" s="15" t="str">
        <f>IF(OR($O283="",$P283=""),"",INDEX('Hide Me'!$AE$4:$AI$8,MATCH($P283,'Hide Me'!$AD$4:$AD$8,0),MATCH($O283,'Hide Me'!$AE$3:$AI$3,0)))</f>
        <v/>
      </c>
      <c r="R283" s="48" t="str">
        <f>IF($Q283="","",VLOOKUP($Q283,'Hide Me'!$AD$11:$AE$14,2,FALSE))</f>
        <v/>
      </c>
      <c r="S283" s="45"/>
    </row>
    <row r="284" spans="1:19" s="19" customFormat="1" ht="13.8" thickBot="1" x14ac:dyDescent="0.3">
      <c r="A284" s="20"/>
      <c r="B284" s="90"/>
      <c r="C284" s="14"/>
      <c r="D284" s="110"/>
      <c r="E284" s="131"/>
      <c r="F284" s="131"/>
      <c r="G284" s="129"/>
      <c r="H284" s="113"/>
      <c r="I284" s="14"/>
      <c r="J284" s="14"/>
      <c r="K284" s="16"/>
      <c r="L284" s="15"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
      <c r="N284" s="114"/>
      <c r="O284" s="89"/>
      <c r="P284" s="14"/>
      <c r="Q284" s="15" t="str">
        <f>IF(OR($O284="",$P284=""),"",INDEX('Hide Me'!$AE$4:$AI$8,MATCH($P284,'Hide Me'!$AD$4:$AD$8,0),MATCH($O284,'Hide Me'!$AE$3:$AI$3,0)))</f>
        <v/>
      </c>
      <c r="R284" s="48" t="str">
        <f>IF($Q284="","",VLOOKUP($Q284,'Hide Me'!$AD$11:$AE$14,2,FALSE))</f>
        <v/>
      </c>
      <c r="S284" s="45"/>
    </row>
    <row r="285" spans="1:19" s="19" customFormat="1" ht="13.8" thickBot="1" x14ac:dyDescent="0.3">
      <c r="A285" s="20"/>
      <c r="B285" s="90"/>
      <c r="C285" s="14"/>
      <c r="D285" s="110"/>
      <c r="E285" s="131"/>
      <c r="F285" s="131"/>
      <c r="G285" s="129"/>
      <c r="H285" s="113"/>
      <c r="I285" s="14"/>
      <c r="J285" s="14"/>
      <c r="K285" s="16"/>
      <c r="L285" s="15"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
      <c r="N285" s="114"/>
      <c r="O285" s="89"/>
      <c r="P285" s="14"/>
      <c r="Q285" s="15" t="str">
        <f>IF(OR($O285="",$P285=""),"",INDEX('Hide Me'!$AE$4:$AI$8,MATCH($P285,'Hide Me'!$AD$4:$AD$8,0),MATCH($O285,'Hide Me'!$AE$3:$AI$3,0)))</f>
        <v/>
      </c>
      <c r="R285" s="48" t="str">
        <f>IF($Q285="","",VLOOKUP($Q285,'Hide Me'!$AD$11:$AE$14,2,FALSE))</f>
        <v/>
      </c>
      <c r="S285" s="45"/>
    </row>
    <row r="286" spans="1:19" s="19" customFormat="1" ht="13.8" thickBot="1" x14ac:dyDescent="0.3">
      <c r="A286" s="20"/>
      <c r="B286" s="90"/>
      <c r="C286" s="14"/>
      <c r="D286" s="110"/>
      <c r="E286" s="131"/>
      <c r="F286" s="131"/>
      <c r="G286" s="129"/>
      <c r="H286" s="113"/>
      <c r="I286" s="14"/>
      <c r="J286" s="14"/>
      <c r="K286" s="16"/>
      <c r="L286" s="15"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
      <c r="N286" s="114"/>
      <c r="O286" s="89"/>
      <c r="P286" s="14"/>
      <c r="Q286" s="15" t="str">
        <f>IF(OR($O286="",$P286=""),"",INDEX('Hide Me'!$AE$4:$AI$8,MATCH($P286,'Hide Me'!$AD$4:$AD$8,0),MATCH($O286,'Hide Me'!$AE$3:$AI$3,0)))</f>
        <v/>
      </c>
      <c r="R286" s="48" t="str">
        <f>IF($Q286="","",VLOOKUP($Q286,'Hide Me'!$AD$11:$AE$14,2,FALSE))</f>
        <v/>
      </c>
      <c r="S286" s="45"/>
    </row>
    <row r="287" spans="1:19" s="19" customFormat="1" ht="13.8" thickBot="1" x14ac:dyDescent="0.3">
      <c r="A287" s="20"/>
      <c r="B287" s="90"/>
      <c r="C287" s="14"/>
      <c r="D287" s="110"/>
      <c r="E287" s="131"/>
      <c r="F287" s="131"/>
      <c r="G287" s="129"/>
      <c r="H287" s="113"/>
      <c r="I287" s="14"/>
      <c r="J287" s="14"/>
      <c r="K287" s="16"/>
      <c r="L287" s="15"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
      <c r="N287" s="114"/>
      <c r="O287" s="89"/>
      <c r="P287" s="14"/>
      <c r="Q287" s="15" t="str">
        <f>IF(OR($O287="",$P287=""),"",INDEX('Hide Me'!$AE$4:$AI$8,MATCH($P287,'Hide Me'!$AD$4:$AD$8,0),MATCH($O287,'Hide Me'!$AE$3:$AI$3,0)))</f>
        <v/>
      </c>
      <c r="R287" s="48" t="str">
        <f>IF($Q287="","",VLOOKUP($Q287,'Hide Me'!$AD$11:$AE$14,2,FALSE))</f>
        <v/>
      </c>
      <c r="S287" s="45"/>
    </row>
    <row r="288" spans="1:19" s="19" customFormat="1" ht="13.8" thickBot="1" x14ac:dyDescent="0.3">
      <c r="A288" s="20"/>
      <c r="B288" s="90"/>
      <c r="C288" s="14"/>
      <c r="D288" s="110"/>
      <c r="E288" s="131"/>
      <c r="F288" s="131"/>
      <c r="G288" s="129"/>
      <c r="H288" s="113"/>
      <c r="I288" s="14"/>
      <c r="J288" s="14"/>
      <c r="K288" s="16"/>
      <c r="L288" s="15"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
      <c r="N288" s="114"/>
      <c r="O288" s="89"/>
      <c r="P288" s="14"/>
      <c r="Q288" s="15" t="str">
        <f>IF(OR($O288="",$P288=""),"",INDEX('Hide Me'!$AE$4:$AI$8,MATCH($P288,'Hide Me'!$AD$4:$AD$8,0),MATCH($O288,'Hide Me'!$AE$3:$AI$3,0)))</f>
        <v/>
      </c>
      <c r="R288" s="48" t="str">
        <f>IF($Q288="","",VLOOKUP($Q288,'Hide Me'!$AD$11:$AE$14,2,FALSE))</f>
        <v/>
      </c>
      <c r="S288" s="45"/>
    </row>
    <row r="289" spans="1:19" s="19" customFormat="1" ht="13.8" thickBot="1" x14ac:dyDescent="0.3">
      <c r="A289" s="20"/>
      <c r="B289" s="90"/>
      <c r="C289" s="14"/>
      <c r="D289" s="110"/>
      <c r="E289" s="131"/>
      <c r="F289" s="131"/>
      <c r="G289" s="129"/>
      <c r="H289" s="113"/>
      <c r="I289" s="14"/>
      <c r="J289" s="14"/>
      <c r="K289" s="16"/>
      <c r="L289" s="15"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
      <c r="N289" s="114"/>
      <c r="O289" s="89"/>
      <c r="P289" s="14"/>
      <c r="Q289" s="15" t="str">
        <f>IF(OR($O289="",$P289=""),"",INDEX('Hide Me'!$AE$4:$AI$8,MATCH($P289,'Hide Me'!$AD$4:$AD$8,0),MATCH($O289,'Hide Me'!$AE$3:$AI$3,0)))</f>
        <v/>
      </c>
      <c r="R289" s="48" t="str">
        <f>IF($Q289="","",VLOOKUP($Q289,'Hide Me'!$AD$11:$AE$14,2,FALSE))</f>
        <v/>
      </c>
      <c r="S289" s="45"/>
    </row>
    <row r="290" spans="1:19" s="19" customFormat="1" ht="13.8" thickBot="1" x14ac:dyDescent="0.3">
      <c r="A290" s="20"/>
      <c r="B290" s="90"/>
      <c r="C290" s="14"/>
      <c r="D290" s="110"/>
      <c r="E290" s="131"/>
      <c r="F290" s="131"/>
      <c r="G290" s="129"/>
      <c r="H290" s="113"/>
      <c r="I290" s="14"/>
      <c r="J290" s="14"/>
      <c r="K290" s="16"/>
      <c r="L290" s="15"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
      <c r="N290" s="114"/>
      <c r="O290" s="89"/>
      <c r="P290" s="14"/>
      <c r="Q290" s="15" t="str">
        <f>IF(OR($O290="",$P290=""),"",INDEX('Hide Me'!$AE$4:$AI$8,MATCH($P290,'Hide Me'!$AD$4:$AD$8,0),MATCH($O290,'Hide Me'!$AE$3:$AI$3,0)))</f>
        <v/>
      </c>
      <c r="R290" s="48" t="str">
        <f>IF($Q290="","",VLOOKUP($Q290,'Hide Me'!$AD$11:$AE$14,2,FALSE))</f>
        <v/>
      </c>
      <c r="S290" s="45"/>
    </row>
    <row r="291" spans="1:19" s="19" customFormat="1" ht="13.8" thickBot="1" x14ac:dyDescent="0.3">
      <c r="A291" s="20"/>
      <c r="B291" s="90"/>
      <c r="C291" s="14"/>
      <c r="D291" s="110"/>
      <c r="E291" s="131"/>
      <c r="F291" s="131"/>
      <c r="G291" s="129"/>
      <c r="H291" s="113"/>
      <c r="I291" s="14"/>
      <c r="J291" s="14"/>
      <c r="K291" s="16"/>
      <c r="L291" s="15"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
      <c r="N291" s="114"/>
      <c r="O291" s="89"/>
      <c r="P291" s="14"/>
      <c r="Q291" s="15" t="str">
        <f>IF(OR($O291="",$P291=""),"",INDEX('Hide Me'!$AE$4:$AI$8,MATCH($P291,'Hide Me'!$AD$4:$AD$8,0),MATCH($O291,'Hide Me'!$AE$3:$AI$3,0)))</f>
        <v/>
      </c>
      <c r="R291" s="48" t="str">
        <f>IF($Q291="","",VLOOKUP($Q291,'Hide Me'!$AD$11:$AE$14,2,FALSE))</f>
        <v/>
      </c>
      <c r="S291" s="45"/>
    </row>
    <row r="292" spans="1:19" s="19" customFormat="1" ht="13.8" thickBot="1" x14ac:dyDescent="0.3">
      <c r="A292" s="20"/>
      <c r="B292" s="90"/>
      <c r="C292" s="14"/>
      <c r="D292" s="110"/>
      <c r="E292" s="131"/>
      <c r="F292" s="131"/>
      <c r="G292" s="129"/>
      <c r="H292" s="113"/>
      <c r="I292" s="14"/>
      <c r="J292" s="14"/>
      <c r="K292" s="16"/>
      <c r="L292" s="15"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
      <c r="N292" s="114"/>
      <c r="O292" s="89"/>
      <c r="P292" s="14"/>
      <c r="Q292" s="15" t="str">
        <f>IF(OR($O292="",$P292=""),"",INDEX('Hide Me'!$AE$4:$AI$8,MATCH($P292,'Hide Me'!$AD$4:$AD$8,0),MATCH($O292,'Hide Me'!$AE$3:$AI$3,0)))</f>
        <v/>
      </c>
      <c r="R292" s="48" t="str">
        <f>IF($Q292="","",VLOOKUP($Q292,'Hide Me'!$AD$11:$AE$14,2,FALSE))</f>
        <v/>
      </c>
      <c r="S292" s="45"/>
    </row>
    <row r="293" spans="1:19" s="19" customFormat="1" ht="13.8" thickBot="1" x14ac:dyDescent="0.3">
      <c r="A293" s="20"/>
      <c r="B293" s="90"/>
      <c r="C293" s="14"/>
      <c r="D293" s="110"/>
      <c r="E293" s="131"/>
      <c r="F293" s="131"/>
      <c r="G293" s="129"/>
      <c r="H293" s="113"/>
      <c r="I293" s="14"/>
      <c r="J293" s="14"/>
      <c r="K293" s="16"/>
      <c r="L293" s="1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
      <c r="N293" s="114"/>
      <c r="O293" s="89"/>
      <c r="P293" s="14"/>
      <c r="Q293" s="15" t="str">
        <f>IF(OR($O293="",$P293=""),"",INDEX('Hide Me'!$AE$4:$AI$8,MATCH($P293,'Hide Me'!$AD$4:$AD$8,0),MATCH($O293,'Hide Me'!$AE$3:$AI$3,0)))</f>
        <v/>
      </c>
      <c r="R293" s="48" t="str">
        <f>IF($Q293="","",VLOOKUP($Q293,'Hide Me'!$AD$11:$AE$14,2,FALSE))</f>
        <v/>
      </c>
      <c r="S293" s="45"/>
    </row>
    <row r="294" spans="1:19" s="19" customFormat="1" ht="13.8" thickBot="1" x14ac:dyDescent="0.3">
      <c r="A294" s="20"/>
      <c r="B294" s="90"/>
      <c r="C294" s="14"/>
      <c r="D294" s="110"/>
      <c r="E294" s="131"/>
      <c r="F294" s="131"/>
      <c r="G294" s="129"/>
      <c r="H294" s="113"/>
      <c r="I294" s="14"/>
      <c r="J294" s="14"/>
      <c r="K294" s="16"/>
      <c r="L294" s="1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
      <c r="N294" s="114"/>
      <c r="O294" s="89"/>
      <c r="P294" s="14"/>
      <c r="Q294" s="15" t="str">
        <f>IF(OR($O294="",$P294=""),"",INDEX('Hide Me'!$AE$4:$AI$8,MATCH($P294,'Hide Me'!$AD$4:$AD$8,0),MATCH($O294,'Hide Me'!$AE$3:$AI$3,0)))</f>
        <v/>
      </c>
      <c r="R294" s="48" t="str">
        <f>IF($Q294="","",VLOOKUP($Q294,'Hide Me'!$AD$11:$AE$14,2,FALSE))</f>
        <v/>
      </c>
      <c r="S294" s="45"/>
    </row>
    <row r="295" spans="1:19" s="19" customFormat="1" ht="13.8" thickBot="1" x14ac:dyDescent="0.3">
      <c r="A295" s="20"/>
      <c r="B295" s="90"/>
      <c r="C295" s="14"/>
      <c r="D295" s="110"/>
      <c r="E295" s="131"/>
      <c r="F295" s="131"/>
      <c r="G295" s="129"/>
      <c r="H295" s="113"/>
      <c r="I295" s="14"/>
      <c r="J295" s="14"/>
      <c r="K295" s="16"/>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4"/>
      <c r="O295" s="89"/>
      <c r="P295" s="14"/>
      <c r="Q295" s="15" t="str">
        <f>IF(OR($O295="",$P295=""),"",INDEX('Hide Me'!$AE$4:$AI$8,MATCH($P295,'Hide Me'!$AD$4:$AD$8,0),MATCH($O295,'Hide Me'!$AE$3:$AI$3,0)))</f>
        <v/>
      </c>
      <c r="R295" s="48" t="str">
        <f>IF($Q295="","",VLOOKUP($Q295,'Hide Me'!$AD$11:$AE$14,2,FALSE))</f>
        <v/>
      </c>
      <c r="S295" s="45"/>
    </row>
    <row r="296" spans="1:19" s="19" customFormat="1" ht="13.8" thickBot="1" x14ac:dyDescent="0.3">
      <c r="A296" s="20"/>
      <c r="B296" s="90"/>
      <c r="C296" s="14"/>
      <c r="D296" s="110"/>
      <c r="E296" s="131"/>
      <c r="F296" s="131"/>
      <c r="G296" s="129"/>
      <c r="H296" s="113"/>
      <c r="I296" s="14"/>
      <c r="J296" s="14"/>
      <c r="K296" s="16"/>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4"/>
      <c r="O296" s="89"/>
      <c r="P296" s="14"/>
      <c r="Q296" s="15" t="str">
        <f>IF(OR($O296="",$P296=""),"",INDEX('Hide Me'!$AE$4:$AI$8,MATCH($P296,'Hide Me'!$AD$4:$AD$8,0),MATCH($O296,'Hide Me'!$AE$3:$AI$3,0)))</f>
        <v/>
      </c>
      <c r="R296" s="48" t="str">
        <f>IF($Q296="","",VLOOKUP($Q296,'Hide Me'!$AD$11:$AE$14,2,FALSE))</f>
        <v/>
      </c>
      <c r="S296" s="45"/>
    </row>
    <row r="297" spans="1:19" s="19" customFormat="1" ht="13.8" thickBot="1" x14ac:dyDescent="0.3">
      <c r="A297" s="20"/>
      <c r="B297" s="90"/>
      <c r="C297" s="14"/>
      <c r="D297" s="110"/>
      <c r="E297" s="131"/>
      <c r="F297" s="131"/>
      <c r="G297" s="129"/>
      <c r="H297" s="113"/>
      <c r="I297" s="14"/>
      <c r="J297" s="14"/>
      <c r="K297" s="16"/>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4"/>
      <c r="O297" s="89"/>
      <c r="P297" s="14"/>
      <c r="Q297" s="15" t="str">
        <f>IF(OR($O297="",$P297=""),"",INDEX('Hide Me'!$AE$4:$AI$8,MATCH($P297,'Hide Me'!$AD$4:$AD$8,0),MATCH($O297,'Hide Me'!$AE$3:$AI$3,0)))</f>
        <v/>
      </c>
      <c r="R297" s="48" t="str">
        <f>IF($Q297="","",VLOOKUP($Q297,'Hide Me'!$AD$11:$AE$14,2,FALSE))</f>
        <v/>
      </c>
      <c r="S297" s="45"/>
    </row>
    <row r="298" spans="1:19" s="19" customFormat="1" ht="13.8" thickBot="1" x14ac:dyDescent="0.3">
      <c r="A298" s="20"/>
      <c r="B298" s="90"/>
      <c r="C298" s="14"/>
      <c r="D298" s="110"/>
      <c r="E298" s="131"/>
      <c r="F298" s="131"/>
      <c r="G298" s="129"/>
      <c r="H298" s="113"/>
      <c r="I298" s="14"/>
      <c r="J298" s="14"/>
      <c r="K298" s="16"/>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4"/>
      <c r="O298" s="89"/>
      <c r="P298" s="14"/>
      <c r="Q298" s="15" t="str">
        <f>IF(OR($O298="",$P298=""),"",INDEX('Hide Me'!$AE$4:$AI$8,MATCH($P298,'Hide Me'!$AD$4:$AD$8,0),MATCH($O298,'Hide Me'!$AE$3:$AI$3,0)))</f>
        <v/>
      </c>
      <c r="R298" s="48" t="str">
        <f>IF($Q298="","",VLOOKUP($Q298,'Hide Me'!$AD$11:$AE$14,2,FALSE))</f>
        <v/>
      </c>
      <c r="S298" s="45"/>
    </row>
    <row r="299" spans="1:19" s="19" customFormat="1" ht="13.8" thickBot="1" x14ac:dyDescent="0.3">
      <c r="A299" s="20"/>
      <c r="B299" s="90"/>
      <c r="C299" s="14"/>
      <c r="D299" s="110"/>
      <c r="E299" s="131"/>
      <c r="F299" s="131"/>
      <c r="G299" s="129"/>
      <c r="H299" s="113"/>
      <c r="I299" s="14"/>
      <c r="J299" s="14"/>
      <c r="K299" s="16"/>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4"/>
      <c r="O299" s="89"/>
      <c r="P299" s="14"/>
      <c r="Q299" s="15" t="str">
        <f>IF(OR($O299="",$P299=""),"",INDEX('Hide Me'!$AE$4:$AI$8,MATCH($P299,'Hide Me'!$AD$4:$AD$8,0),MATCH($O299,'Hide Me'!$AE$3:$AI$3,0)))</f>
        <v/>
      </c>
      <c r="R299" s="48" t="str">
        <f>IF($Q299="","",VLOOKUP($Q299,'Hide Me'!$AD$11:$AE$14,2,FALSE))</f>
        <v/>
      </c>
      <c r="S299" s="45"/>
    </row>
    <row r="300" spans="1:19" s="19" customFormat="1" ht="13.8" thickBot="1" x14ac:dyDescent="0.3">
      <c r="A300" s="20"/>
      <c r="B300" s="90"/>
      <c r="C300" s="14"/>
      <c r="D300" s="110"/>
      <c r="E300" s="131"/>
      <c r="F300" s="131"/>
      <c r="G300" s="129"/>
      <c r="H300" s="113"/>
      <c r="I300" s="14"/>
      <c r="J300" s="14"/>
      <c r="K300" s="16"/>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4"/>
      <c r="O300" s="89"/>
      <c r="P300" s="14"/>
      <c r="Q300" s="15" t="str">
        <f>IF(OR($O300="",$P300=""),"",INDEX('Hide Me'!$AE$4:$AI$8,MATCH($P300,'Hide Me'!$AD$4:$AD$8,0),MATCH($O300,'Hide Me'!$AE$3:$AI$3,0)))</f>
        <v/>
      </c>
      <c r="R300" s="48" t="str">
        <f>IF($Q300="","",VLOOKUP($Q300,'Hide Me'!$AD$11:$AE$14,2,FALSE))</f>
        <v/>
      </c>
      <c r="S300" s="45"/>
    </row>
    <row r="301" spans="1:19" s="19" customFormat="1" ht="13.8" thickBot="1" x14ac:dyDescent="0.3">
      <c r="A301" s="20"/>
      <c r="B301" s="90"/>
      <c r="C301" s="14"/>
      <c r="D301" s="110"/>
      <c r="E301" s="131"/>
      <c r="F301" s="131"/>
      <c r="G301" s="129"/>
      <c r="H301" s="113"/>
      <c r="I301" s="14"/>
      <c r="J301" s="14"/>
      <c r="K301" s="16"/>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4"/>
      <c r="O301" s="89"/>
      <c r="P301" s="14"/>
      <c r="Q301" s="15" t="str">
        <f>IF(OR($O301="",$P301=""),"",INDEX('Hide Me'!$AE$4:$AI$8,MATCH($P301,'Hide Me'!$AD$4:$AD$8,0),MATCH($O301,'Hide Me'!$AE$3:$AI$3,0)))</f>
        <v/>
      </c>
      <c r="R301" s="48" t="str">
        <f>IF($Q301="","",VLOOKUP($Q301,'Hide Me'!$AD$11:$AE$14,2,FALSE))</f>
        <v/>
      </c>
      <c r="S301" s="45"/>
    </row>
    <row r="302" spans="1:19" s="19" customFormat="1" ht="13.8" thickBot="1" x14ac:dyDescent="0.3">
      <c r="A302" s="20"/>
      <c r="B302" s="90"/>
      <c r="C302" s="14"/>
      <c r="D302" s="110"/>
      <c r="E302" s="131"/>
      <c r="F302" s="131"/>
      <c r="G302" s="129"/>
      <c r="H302" s="113"/>
      <c r="I302" s="14"/>
      <c r="J302" s="14"/>
      <c r="K302" s="16"/>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4"/>
      <c r="O302" s="89"/>
      <c r="P302" s="14"/>
      <c r="Q302" s="15" t="str">
        <f>IF(OR($O302="",$P302=""),"",INDEX('Hide Me'!$AE$4:$AI$8,MATCH($P302,'Hide Me'!$AD$4:$AD$8,0),MATCH($O302,'Hide Me'!$AE$3:$AI$3,0)))</f>
        <v/>
      </c>
      <c r="R302" s="48" t="str">
        <f>IF($Q302="","",VLOOKUP($Q302,'Hide Me'!$AD$11:$AE$14,2,FALSE))</f>
        <v/>
      </c>
      <c r="S302" s="45"/>
    </row>
    <row r="303" spans="1:19" s="19" customFormat="1" ht="13.8" thickBot="1" x14ac:dyDescent="0.3">
      <c r="A303" s="20"/>
      <c r="B303" s="90"/>
      <c r="C303" s="14"/>
      <c r="D303" s="110"/>
      <c r="E303" s="131"/>
      <c r="F303" s="131"/>
      <c r="G303" s="129"/>
      <c r="H303" s="113"/>
      <c r="I303" s="14"/>
      <c r="J303" s="14"/>
      <c r="K303" s="16"/>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4"/>
      <c r="O303" s="89"/>
      <c r="P303" s="14"/>
      <c r="Q303" s="15" t="str">
        <f>IF(OR($O303="",$P303=""),"",INDEX('Hide Me'!$AE$4:$AI$8,MATCH($P303,'Hide Me'!$AD$4:$AD$8,0),MATCH($O303,'Hide Me'!$AE$3:$AI$3,0)))</f>
        <v/>
      </c>
      <c r="R303" s="48" t="str">
        <f>IF($Q303="","",VLOOKUP($Q303,'Hide Me'!$AD$11:$AE$14,2,FALSE))</f>
        <v/>
      </c>
      <c r="S303" s="45"/>
    </row>
    <row r="304" spans="1:19" s="19" customFormat="1" ht="13.8" thickBot="1" x14ac:dyDescent="0.3">
      <c r="A304" s="20"/>
      <c r="B304" s="90"/>
      <c r="C304" s="14"/>
      <c r="D304" s="110"/>
      <c r="E304" s="131"/>
      <c r="F304" s="131"/>
      <c r="G304" s="129"/>
      <c r="H304" s="113"/>
      <c r="I304" s="14"/>
      <c r="J304" s="14"/>
      <c r="K304" s="16"/>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4"/>
      <c r="O304" s="89"/>
      <c r="P304" s="14"/>
      <c r="Q304" s="15" t="str">
        <f>IF(OR($O304="",$P304=""),"",INDEX('Hide Me'!$AE$4:$AI$8,MATCH($P304,'Hide Me'!$AD$4:$AD$8,0),MATCH($O304,'Hide Me'!$AE$3:$AI$3,0)))</f>
        <v/>
      </c>
      <c r="R304" s="48" t="str">
        <f>IF($Q304="","",VLOOKUP($Q304,'Hide Me'!$AD$11:$AE$14,2,FALSE))</f>
        <v/>
      </c>
      <c r="S304" s="45"/>
    </row>
    <row r="305" spans="1:19" s="19" customFormat="1" ht="13.8" thickBot="1" x14ac:dyDescent="0.3">
      <c r="A305" s="20"/>
      <c r="B305" s="90"/>
      <c r="C305" s="14"/>
      <c r="D305" s="110"/>
      <c r="E305" s="131"/>
      <c r="F305" s="131"/>
      <c r="G305" s="129"/>
      <c r="H305" s="113"/>
      <c r="I305" s="14"/>
      <c r="J305" s="14"/>
      <c r="K305" s="16"/>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4"/>
      <c r="O305" s="89"/>
      <c r="P305" s="14"/>
      <c r="Q305" s="15" t="str">
        <f>IF(OR($O305="",$P305=""),"",INDEX('Hide Me'!$AE$4:$AI$8,MATCH($P305,'Hide Me'!$AD$4:$AD$8,0),MATCH($O305,'Hide Me'!$AE$3:$AI$3,0)))</f>
        <v/>
      </c>
      <c r="R305" s="48" t="str">
        <f>IF($Q305="","",VLOOKUP($Q305,'Hide Me'!$AD$11:$AE$14,2,FALSE))</f>
        <v/>
      </c>
      <c r="S305" s="45"/>
    </row>
    <row r="306" spans="1:19" s="19" customFormat="1" ht="13.8" thickBot="1" x14ac:dyDescent="0.3">
      <c r="A306" s="20"/>
      <c r="B306" s="90"/>
      <c r="C306" s="14"/>
      <c r="D306" s="110"/>
      <c r="E306" s="131"/>
      <c r="F306" s="131"/>
      <c r="G306" s="129"/>
      <c r="H306" s="113"/>
      <c r="I306" s="14"/>
      <c r="J306" s="14"/>
      <c r="K306" s="16"/>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4"/>
      <c r="O306" s="89"/>
      <c r="P306" s="14"/>
      <c r="Q306" s="15" t="str">
        <f>IF(OR($O306="",$P306=""),"",INDEX('Hide Me'!$AE$4:$AI$8,MATCH($P306,'Hide Me'!$AD$4:$AD$8,0),MATCH($O306,'Hide Me'!$AE$3:$AI$3,0)))</f>
        <v/>
      </c>
      <c r="R306" s="48" t="str">
        <f>IF($Q306="","",VLOOKUP($Q306,'Hide Me'!$AD$11:$AE$14,2,FALSE))</f>
        <v/>
      </c>
      <c r="S306" s="45"/>
    </row>
    <row r="307" spans="1:19" s="19" customFormat="1" ht="13.8" thickBot="1" x14ac:dyDescent="0.3">
      <c r="A307" s="20"/>
      <c r="B307" s="90"/>
      <c r="C307" s="14"/>
      <c r="D307" s="110"/>
      <c r="E307" s="131"/>
      <c r="F307" s="131"/>
      <c r="G307" s="129"/>
      <c r="H307" s="113"/>
      <c r="I307" s="14"/>
      <c r="J307" s="14"/>
      <c r="K307" s="16"/>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4"/>
      <c r="O307" s="89"/>
      <c r="P307" s="14"/>
      <c r="Q307" s="15" t="str">
        <f>IF(OR($O307="",$P307=""),"",INDEX('Hide Me'!$AE$4:$AI$8,MATCH($P307,'Hide Me'!$AD$4:$AD$8,0),MATCH($O307,'Hide Me'!$AE$3:$AI$3,0)))</f>
        <v/>
      </c>
      <c r="R307" s="48" t="str">
        <f>IF($Q307="","",VLOOKUP($Q307,'Hide Me'!$AD$11:$AE$14,2,FALSE))</f>
        <v/>
      </c>
      <c r="S307" s="45"/>
    </row>
    <row r="308" spans="1:19" s="19" customFormat="1" ht="13.8" thickBot="1" x14ac:dyDescent="0.3">
      <c r="A308" s="20"/>
      <c r="B308" s="90"/>
      <c r="C308" s="14"/>
      <c r="D308" s="110"/>
      <c r="E308" s="131"/>
      <c r="F308" s="131"/>
      <c r="G308" s="129"/>
      <c r="H308" s="113"/>
      <c r="I308" s="14"/>
      <c r="J308" s="14"/>
      <c r="K308" s="16"/>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4"/>
      <c r="O308" s="89"/>
      <c r="P308" s="14"/>
      <c r="Q308" s="15" t="str">
        <f>IF(OR($O308="",$P308=""),"",INDEX('Hide Me'!$AE$4:$AI$8,MATCH($P308,'Hide Me'!$AD$4:$AD$8,0),MATCH($O308,'Hide Me'!$AE$3:$AI$3,0)))</f>
        <v/>
      </c>
      <c r="R308" s="48" t="str">
        <f>IF($Q308="","",VLOOKUP($Q308,'Hide Me'!$AD$11:$AE$14,2,FALSE))</f>
        <v/>
      </c>
      <c r="S308" s="45"/>
    </row>
    <row r="309" spans="1:19" s="19" customFormat="1" ht="13.8" thickBot="1" x14ac:dyDescent="0.3">
      <c r="A309" s="20"/>
      <c r="B309" s="90"/>
      <c r="C309" s="14"/>
      <c r="D309" s="110"/>
      <c r="E309" s="131"/>
      <c r="F309" s="131"/>
      <c r="G309" s="129"/>
      <c r="H309" s="113"/>
      <c r="I309" s="14"/>
      <c r="J309" s="14"/>
      <c r="K309" s="16"/>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4"/>
      <c r="O309" s="89"/>
      <c r="P309" s="14"/>
      <c r="Q309" s="15" t="str">
        <f>IF(OR($O309="",$P309=""),"",INDEX('Hide Me'!$AE$4:$AI$8,MATCH($P309,'Hide Me'!$AD$4:$AD$8,0),MATCH($O309,'Hide Me'!$AE$3:$AI$3,0)))</f>
        <v/>
      </c>
      <c r="R309" s="48" t="str">
        <f>IF($Q309="","",VLOOKUP($Q309,'Hide Me'!$AD$11:$AE$14,2,FALSE))</f>
        <v/>
      </c>
      <c r="S309" s="45"/>
    </row>
    <row r="310" spans="1:19" s="19" customFormat="1" ht="13.8" thickBot="1" x14ac:dyDescent="0.3">
      <c r="A310" s="20"/>
      <c r="B310" s="90"/>
      <c r="C310" s="14"/>
      <c r="D310" s="110"/>
      <c r="E310" s="131"/>
      <c r="F310" s="131"/>
      <c r="G310" s="129"/>
      <c r="H310" s="113"/>
      <c r="I310" s="14"/>
      <c r="J310" s="14"/>
      <c r="K310" s="16"/>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4"/>
      <c r="O310" s="89"/>
      <c r="P310" s="14"/>
      <c r="Q310" s="15" t="str">
        <f>IF(OR($O310="",$P310=""),"",INDEX('Hide Me'!$AE$4:$AI$8,MATCH($P310,'Hide Me'!$AD$4:$AD$8,0),MATCH($O310,'Hide Me'!$AE$3:$AI$3,0)))</f>
        <v/>
      </c>
      <c r="R310" s="48" t="str">
        <f>IF($Q310="","",VLOOKUP($Q310,'Hide Me'!$AD$11:$AE$14,2,FALSE))</f>
        <v/>
      </c>
      <c r="S310" s="45"/>
    </row>
    <row r="311" spans="1:19" s="19" customFormat="1" ht="13.8" thickBot="1" x14ac:dyDescent="0.3">
      <c r="A311" s="20"/>
      <c r="B311" s="90"/>
      <c r="C311" s="14"/>
      <c r="D311" s="110"/>
      <c r="E311" s="131"/>
      <c r="F311" s="131"/>
      <c r="G311" s="129"/>
      <c r="H311" s="113"/>
      <c r="I311" s="14"/>
      <c r="J311" s="14"/>
      <c r="K311" s="16"/>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4"/>
      <c r="O311" s="89"/>
      <c r="P311" s="14"/>
      <c r="Q311" s="15" t="str">
        <f>IF(OR($O311="",$P311=""),"",INDEX('Hide Me'!$AE$4:$AI$8,MATCH($P311,'Hide Me'!$AD$4:$AD$8,0),MATCH($O311,'Hide Me'!$AE$3:$AI$3,0)))</f>
        <v/>
      </c>
      <c r="R311" s="48" t="str">
        <f>IF($Q311="","",VLOOKUP($Q311,'Hide Me'!$AD$11:$AE$14,2,FALSE))</f>
        <v/>
      </c>
      <c r="S311" s="45"/>
    </row>
    <row r="312" spans="1:19" s="19" customFormat="1" ht="13.8" thickBot="1" x14ac:dyDescent="0.3">
      <c r="A312" s="20"/>
      <c r="B312" s="90"/>
      <c r="C312" s="14"/>
      <c r="D312" s="110"/>
      <c r="E312" s="131"/>
      <c r="F312" s="131"/>
      <c r="G312" s="129"/>
      <c r="H312" s="113"/>
      <c r="I312" s="14"/>
      <c r="J312" s="14"/>
      <c r="K312" s="16"/>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4"/>
      <c r="O312" s="89"/>
      <c r="P312" s="14"/>
      <c r="Q312" s="15" t="str">
        <f>IF(OR($O312="",$P312=""),"",INDEX('Hide Me'!$AE$4:$AI$8,MATCH($P312,'Hide Me'!$AD$4:$AD$8,0),MATCH($O312,'Hide Me'!$AE$3:$AI$3,0)))</f>
        <v/>
      </c>
      <c r="R312" s="48" t="str">
        <f>IF($Q312="","",VLOOKUP($Q312,'Hide Me'!$AD$11:$AE$14,2,FALSE))</f>
        <v/>
      </c>
      <c r="S312" s="45"/>
    </row>
    <row r="313" spans="1:19" s="19" customFormat="1" ht="13.8" thickBot="1" x14ac:dyDescent="0.3">
      <c r="A313" s="20"/>
      <c r="B313" s="90"/>
      <c r="C313" s="14"/>
      <c r="D313" s="110"/>
      <c r="E313" s="131"/>
      <c r="F313" s="131"/>
      <c r="G313" s="129"/>
      <c r="H313" s="113"/>
      <c r="I313" s="14"/>
      <c r="J313" s="14"/>
      <c r="K313" s="16"/>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4"/>
      <c r="O313" s="89"/>
      <c r="P313" s="14"/>
      <c r="Q313" s="15" t="str">
        <f>IF(OR($O313="",$P313=""),"",INDEX('Hide Me'!$AE$4:$AI$8,MATCH($P313,'Hide Me'!$AD$4:$AD$8,0),MATCH($O313,'Hide Me'!$AE$3:$AI$3,0)))</f>
        <v/>
      </c>
      <c r="R313" s="48" t="str">
        <f>IF($Q313="","",VLOOKUP($Q313,'Hide Me'!$AD$11:$AE$14,2,FALSE))</f>
        <v/>
      </c>
      <c r="S313" s="45"/>
    </row>
    <row r="314" spans="1:19" s="19" customFormat="1" ht="13.8" thickBot="1" x14ac:dyDescent="0.3">
      <c r="A314" s="20"/>
      <c r="B314" s="90"/>
      <c r="C314" s="14"/>
      <c r="D314" s="110"/>
      <c r="E314" s="131"/>
      <c r="F314" s="131"/>
      <c r="G314" s="129"/>
      <c r="H314" s="113"/>
      <c r="I314" s="14"/>
      <c r="J314" s="14"/>
      <c r="K314" s="16"/>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4"/>
      <c r="O314" s="89"/>
      <c r="P314" s="14"/>
      <c r="Q314" s="15" t="str">
        <f>IF(OR($O314="",$P314=""),"",INDEX('Hide Me'!$AE$4:$AI$8,MATCH($P314,'Hide Me'!$AD$4:$AD$8,0),MATCH($O314,'Hide Me'!$AE$3:$AI$3,0)))</f>
        <v/>
      </c>
      <c r="R314" s="48" t="str">
        <f>IF($Q314="","",VLOOKUP($Q314,'Hide Me'!$AD$11:$AE$14,2,FALSE))</f>
        <v/>
      </c>
      <c r="S314" s="45"/>
    </row>
    <row r="315" spans="1:19" s="19" customFormat="1" ht="13.8" thickBot="1" x14ac:dyDescent="0.3">
      <c r="A315" s="20"/>
      <c r="B315" s="90"/>
      <c r="C315" s="14"/>
      <c r="D315" s="110"/>
      <c r="E315" s="131"/>
      <c r="F315" s="131"/>
      <c r="G315" s="129"/>
      <c r="H315" s="113"/>
      <c r="I315" s="14"/>
      <c r="J315" s="14"/>
      <c r="K315" s="16"/>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4"/>
      <c r="O315" s="89"/>
      <c r="P315" s="14"/>
      <c r="Q315" s="15" t="str">
        <f>IF(OR($O315="",$P315=""),"",INDEX('Hide Me'!$AE$4:$AI$8,MATCH($P315,'Hide Me'!$AD$4:$AD$8,0),MATCH($O315,'Hide Me'!$AE$3:$AI$3,0)))</f>
        <v/>
      </c>
      <c r="R315" s="48" t="str">
        <f>IF($Q315="","",VLOOKUP($Q315,'Hide Me'!$AD$11:$AE$14,2,FALSE))</f>
        <v/>
      </c>
      <c r="S315" s="45"/>
    </row>
    <row r="316" spans="1:19" s="19" customFormat="1" ht="13.8" thickBot="1" x14ac:dyDescent="0.3">
      <c r="A316" s="20"/>
      <c r="B316" s="90"/>
      <c r="C316" s="14"/>
      <c r="D316" s="110"/>
      <c r="E316" s="131"/>
      <c r="F316" s="131"/>
      <c r="G316" s="129"/>
      <c r="H316" s="113"/>
      <c r="I316" s="14"/>
      <c r="J316" s="14"/>
      <c r="K316" s="16"/>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4"/>
      <c r="O316" s="89"/>
      <c r="P316" s="14"/>
      <c r="Q316" s="15" t="str">
        <f>IF(OR($O316="",$P316=""),"",INDEX('Hide Me'!$AE$4:$AI$8,MATCH($P316,'Hide Me'!$AD$4:$AD$8,0),MATCH($O316,'Hide Me'!$AE$3:$AI$3,0)))</f>
        <v/>
      </c>
      <c r="R316" s="48" t="str">
        <f>IF($Q316="","",VLOOKUP($Q316,'Hide Me'!$AD$11:$AE$14,2,FALSE))</f>
        <v/>
      </c>
      <c r="S316" s="45"/>
    </row>
    <row r="317" spans="1:19" s="19" customFormat="1" x14ac:dyDescent="0.25">
      <c r="A317" s="20"/>
      <c r="B317" s="90"/>
      <c r="C317" s="14"/>
      <c r="D317" s="110"/>
      <c r="E317" s="131"/>
      <c r="F317" s="131"/>
      <c r="G317" s="129"/>
      <c r="H317" s="113"/>
      <c r="I317" s="14"/>
      <c r="J317" s="14"/>
      <c r="K317" s="16"/>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4"/>
      <c r="O317" s="89"/>
      <c r="P317" s="14"/>
      <c r="Q317" s="15" t="str">
        <f>IF(OR($O317="",$P317=""),"",INDEX('Hide Me'!$AE$4:$AI$8,MATCH($P317,'Hide Me'!$AD$4:$AD$8,0),MATCH($O317,'Hide Me'!$AE$3:$AI$3,0)))</f>
        <v/>
      </c>
      <c r="R317" s="48" t="str">
        <f>IF($Q317="","",VLOOKUP($Q317,'Hide Me'!$AD$11:$AE$14,2,FALSE))</f>
        <v/>
      </c>
      <c r="S317" s="45"/>
    </row>
    <row r="318" spans="1:19" s="19" customFormat="1" x14ac:dyDescent="0.25">
      <c r="A318" s="20"/>
      <c r="B318" s="90"/>
      <c r="C318" s="14"/>
      <c r="D318" s="110"/>
      <c r="E318" s="132"/>
      <c r="F318" s="132"/>
      <c r="G318" s="12"/>
      <c r="H318" s="113"/>
      <c r="I318" s="14"/>
      <c r="J318" s="14"/>
      <c r="K318" s="16"/>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4"/>
      <c r="O318" s="89"/>
      <c r="P318" s="14"/>
      <c r="Q318" s="15" t="str">
        <f>IF(OR($O318="",$P318=""),"",INDEX('Hide Me'!$AE$4:$AI$8,MATCH($P318,'Hide Me'!$AD$4:$AD$8,0),MATCH($O318,'Hide Me'!$AE$3:$AI$3,0)))</f>
        <v/>
      </c>
      <c r="R318" s="48" t="str">
        <f>IF($Q318="","",VLOOKUP($Q318,'Hide Me'!$AD$11:$AE$14,2,FALSE))</f>
        <v/>
      </c>
      <c r="S318" s="45"/>
    </row>
    <row r="319" spans="1:19" s="19" customFormat="1" x14ac:dyDescent="0.25">
      <c r="A319" s="20"/>
      <c r="B319" s="90"/>
      <c r="C319" s="14"/>
      <c r="D319" s="110"/>
      <c r="E319" s="132"/>
      <c r="F319" s="132"/>
      <c r="G319" s="12"/>
      <c r="H319" s="113"/>
      <c r="I319" s="14"/>
      <c r="J319" s="14"/>
      <c r="K319" s="16"/>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4"/>
      <c r="O319" s="89"/>
      <c r="P319" s="14"/>
      <c r="Q319" s="15" t="str">
        <f>IF(OR($O319="",$P319=""),"",INDEX('Hide Me'!$AE$4:$AI$8,MATCH($P319,'Hide Me'!$AD$4:$AD$8,0),MATCH($O319,'Hide Me'!$AE$3:$AI$3,0)))</f>
        <v/>
      </c>
      <c r="R319" s="48" t="str">
        <f>IF($Q319="","",VLOOKUP($Q319,'Hide Me'!$AD$11:$AE$14,2,FALSE))</f>
        <v/>
      </c>
      <c r="S319" s="45"/>
    </row>
    <row r="320" spans="1:19" s="19" customFormat="1" x14ac:dyDescent="0.25">
      <c r="A320" s="20"/>
      <c r="B320" s="90"/>
      <c r="C320" s="14"/>
      <c r="D320" s="110"/>
      <c r="E320" s="132"/>
      <c r="F320" s="132"/>
      <c r="G320" s="12"/>
      <c r="H320" s="113"/>
      <c r="I320" s="14"/>
      <c r="J320" s="14"/>
      <c r="K320" s="16"/>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4"/>
      <c r="O320" s="89"/>
      <c r="P320" s="14"/>
      <c r="Q320" s="15" t="str">
        <f>IF(OR($O320="",$P320=""),"",INDEX('Hide Me'!$AE$4:$AI$8,MATCH($P320,'Hide Me'!$AD$4:$AD$8,0),MATCH($O320,'Hide Me'!$AE$3:$AI$3,0)))</f>
        <v/>
      </c>
      <c r="R320" s="48" t="str">
        <f>IF($Q320="","",VLOOKUP($Q320,'Hide Me'!$AD$11:$AE$14,2,FALSE))</f>
        <v/>
      </c>
      <c r="S320" s="45"/>
    </row>
    <row r="321" spans="1:19" s="19" customFormat="1" x14ac:dyDescent="0.25">
      <c r="A321" s="20"/>
      <c r="B321" s="90"/>
      <c r="C321" s="14"/>
      <c r="D321" s="110"/>
      <c r="E321" s="132"/>
      <c r="F321" s="132"/>
      <c r="G321" s="12"/>
      <c r="H321" s="113"/>
      <c r="I321" s="14"/>
      <c r="J321" s="14"/>
      <c r="K321" s="16"/>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4"/>
      <c r="O321" s="89"/>
      <c r="P321" s="14"/>
      <c r="Q321" s="15" t="str">
        <f>IF(OR($O321="",$P321=""),"",INDEX('Hide Me'!$AE$4:$AI$8,MATCH($P321,'Hide Me'!$AD$4:$AD$8,0),MATCH($O321,'Hide Me'!$AE$3:$AI$3,0)))</f>
        <v/>
      </c>
      <c r="R321" s="48" t="str">
        <f>IF($Q321="","",VLOOKUP($Q321,'Hide Me'!$AD$11:$AE$14,2,FALSE))</f>
        <v/>
      </c>
      <c r="S321" s="45"/>
    </row>
    <row r="322" spans="1:19" s="19" customFormat="1" x14ac:dyDescent="0.25">
      <c r="A322" s="20"/>
      <c r="B322" s="90"/>
      <c r="C322" s="14"/>
      <c r="D322" s="110"/>
      <c r="E322" s="132"/>
      <c r="F322" s="132"/>
      <c r="G322" s="12"/>
      <c r="H322" s="113"/>
      <c r="I322" s="14"/>
      <c r="J322" s="14"/>
      <c r="K322" s="16"/>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4"/>
      <c r="O322" s="89"/>
      <c r="P322" s="14"/>
      <c r="Q322" s="15" t="str">
        <f>IF(OR($O322="",$P322=""),"",INDEX('Hide Me'!$AE$4:$AI$8,MATCH($P322,'Hide Me'!$AD$4:$AD$8,0),MATCH($O322,'Hide Me'!$AE$3:$AI$3,0)))</f>
        <v/>
      </c>
      <c r="R322" s="48" t="str">
        <f>IF($Q322="","",VLOOKUP($Q322,'Hide Me'!$AD$11:$AE$14,2,FALSE))</f>
        <v/>
      </c>
      <c r="S322" s="45"/>
    </row>
    <row r="323" spans="1:19" s="19" customFormat="1" x14ac:dyDescent="0.25">
      <c r="A323" s="20"/>
      <c r="B323" s="90"/>
      <c r="C323" s="14"/>
      <c r="D323" s="110"/>
      <c r="E323" s="132"/>
      <c r="F323" s="132"/>
      <c r="G323" s="12"/>
      <c r="H323" s="113"/>
      <c r="I323" s="14"/>
      <c r="J323" s="14"/>
      <c r="K323" s="16"/>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4"/>
      <c r="O323" s="89"/>
      <c r="P323" s="14"/>
      <c r="Q323" s="15" t="str">
        <f>IF(OR($O323="",$P323=""),"",INDEX('Hide Me'!$AE$4:$AI$8,MATCH($P323,'Hide Me'!$AD$4:$AD$8,0),MATCH($O323,'Hide Me'!$AE$3:$AI$3,0)))</f>
        <v/>
      </c>
      <c r="R323" s="48" t="str">
        <f>IF($Q323="","",VLOOKUP($Q323,'Hide Me'!$AD$11:$AE$14,2,FALSE))</f>
        <v/>
      </c>
      <c r="S323" s="45"/>
    </row>
    <row r="324" spans="1:19" s="19" customFormat="1" x14ac:dyDescent="0.25">
      <c r="A324" s="20"/>
      <c r="B324" s="90"/>
      <c r="C324" s="14"/>
      <c r="D324" s="110"/>
      <c r="E324" s="132"/>
      <c r="F324" s="132"/>
      <c r="G324" s="12"/>
      <c r="H324" s="113"/>
      <c r="I324" s="14"/>
      <c r="J324" s="14"/>
      <c r="K324" s="16"/>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4"/>
      <c r="O324" s="89"/>
      <c r="P324" s="14"/>
      <c r="Q324" s="15" t="str">
        <f>IF(OR($O324="",$P324=""),"",INDEX('Hide Me'!$AE$4:$AI$8,MATCH($P324,'Hide Me'!$AD$4:$AD$8,0),MATCH($O324,'Hide Me'!$AE$3:$AI$3,0)))</f>
        <v/>
      </c>
      <c r="R324" s="48" t="str">
        <f>IF($Q324="","",VLOOKUP($Q324,'Hide Me'!$AD$11:$AE$14,2,FALSE))</f>
        <v/>
      </c>
      <c r="S324" s="45"/>
    </row>
    <row r="325" spans="1:19" s="19" customFormat="1" x14ac:dyDescent="0.25">
      <c r="A325" s="20"/>
      <c r="B325" s="90"/>
      <c r="C325" s="14"/>
      <c r="D325" s="110"/>
      <c r="E325" s="132"/>
      <c r="F325" s="132"/>
      <c r="G325" s="12"/>
      <c r="H325" s="113"/>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4"/>
      <c r="O325" s="89"/>
      <c r="P325" s="14"/>
      <c r="Q325" s="15" t="str">
        <f>IF(OR($O325="",$P325=""),"",INDEX('Hide Me'!$AE$4:$AI$8,MATCH($P325,'Hide Me'!$AD$4:$AD$8,0),MATCH($O325,'Hide Me'!$AE$3:$AI$3,0)))</f>
        <v/>
      </c>
      <c r="R325" s="48" t="str">
        <f>IF($Q325="","",VLOOKUP($Q325,'Hide Me'!$AD$11:$AE$14,2,FALSE))</f>
        <v/>
      </c>
      <c r="S325" s="45"/>
    </row>
    <row r="326" spans="1:19" s="19" customFormat="1" x14ac:dyDescent="0.25">
      <c r="A326" s="20"/>
      <c r="B326" s="90"/>
      <c r="C326" s="14"/>
      <c r="D326" s="110"/>
      <c r="E326" s="132"/>
      <c r="F326" s="132"/>
      <c r="G326" s="12"/>
      <c r="H326" s="113"/>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4"/>
      <c r="O326" s="89"/>
      <c r="P326" s="14"/>
      <c r="Q326" s="15" t="str">
        <f>IF(OR($O326="",$P326=""),"",INDEX('Hide Me'!$AE$4:$AI$8,MATCH($P326,'Hide Me'!$AD$4:$AD$8,0),MATCH($O326,'Hide Me'!$AE$3:$AI$3,0)))</f>
        <v/>
      </c>
      <c r="R326" s="48" t="str">
        <f>IF($Q326="","",VLOOKUP($Q326,'Hide Me'!$AD$11:$AE$14,2,FALSE))</f>
        <v/>
      </c>
      <c r="S326" s="45"/>
    </row>
    <row r="327" spans="1:19" s="19" customFormat="1" x14ac:dyDescent="0.25">
      <c r="A327" s="20"/>
      <c r="B327" s="90"/>
      <c r="C327" s="14"/>
      <c r="D327" s="110"/>
      <c r="E327" s="132"/>
      <c r="F327" s="132"/>
      <c r="G327" s="12"/>
      <c r="H327" s="113"/>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4"/>
      <c r="O327" s="89"/>
      <c r="P327" s="14"/>
      <c r="Q327" s="15" t="str">
        <f>IF(OR($O327="",$P327=""),"",INDEX('Hide Me'!$AE$4:$AI$8,MATCH($P327,'Hide Me'!$AD$4:$AD$8,0),MATCH($O327,'Hide Me'!$AE$3:$AI$3,0)))</f>
        <v/>
      </c>
      <c r="R327" s="48" t="str">
        <f>IF($Q327="","",VLOOKUP($Q327,'Hide Me'!$AD$11:$AE$14,2,FALSE))</f>
        <v/>
      </c>
      <c r="S327" s="45"/>
    </row>
    <row r="328" spans="1:19" s="19" customFormat="1" x14ac:dyDescent="0.25">
      <c r="A328" s="20"/>
      <c r="B328" s="90"/>
      <c r="C328" s="14"/>
      <c r="D328" s="110"/>
      <c r="E328" s="132"/>
      <c r="F328" s="132"/>
      <c r="G328" s="12"/>
      <c r="H328" s="113"/>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4"/>
      <c r="O328" s="89"/>
      <c r="P328" s="14"/>
      <c r="Q328" s="15" t="str">
        <f>IF(OR($O328="",$P328=""),"",INDEX('Hide Me'!$AE$4:$AI$8,MATCH($P328,'Hide Me'!$AD$4:$AD$8,0),MATCH($O328,'Hide Me'!$AE$3:$AI$3,0)))</f>
        <v/>
      </c>
      <c r="R328" s="48" t="str">
        <f>IF($Q328="","",VLOOKUP($Q328,'Hide Me'!$AD$11:$AE$14,2,FALSE))</f>
        <v/>
      </c>
      <c r="S328" s="45"/>
    </row>
    <row r="329" spans="1:19" s="19" customFormat="1" x14ac:dyDescent="0.25">
      <c r="A329" s="20"/>
      <c r="B329" s="90"/>
      <c r="C329" s="14"/>
      <c r="D329" s="110"/>
      <c r="E329" s="132"/>
      <c r="F329" s="132"/>
      <c r="G329" s="12"/>
      <c r="H329" s="113"/>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4"/>
      <c r="O329" s="89"/>
      <c r="P329" s="14"/>
      <c r="Q329" s="15" t="str">
        <f>IF(OR($O329="",$P329=""),"",INDEX('Hide Me'!$AE$4:$AI$8,MATCH($P329,'Hide Me'!$AD$4:$AD$8,0),MATCH($O329,'Hide Me'!$AE$3:$AI$3,0)))</f>
        <v/>
      </c>
      <c r="R329" s="48" t="str">
        <f>IF($Q329="","",VLOOKUP($Q329,'Hide Me'!$AD$11:$AE$14,2,FALSE))</f>
        <v/>
      </c>
      <c r="S329" s="45"/>
    </row>
    <row r="330" spans="1:19" s="19" customFormat="1" x14ac:dyDescent="0.25">
      <c r="A330" s="20"/>
      <c r="B330" s="90"/>
      <c r="C330" s="14"/>
      <c r="D330" s="110"/>
      <c r="E330" s="132"/>
      <c r="F330" s="132"/>
      <c r="G330" s="12"/>
      <c r="H330" s="113"/>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4"/>
      <c r="O330" s="89"/>
      <c r="P330" s="14"/>
      <c r="Q330" s="15" t="str">
        <f>IF(OR($O330="",$P330=""),"",INDEX('Hide Me'!$AE$4:$AI$8,MATCH($P330,'Hide Me'!$AD$4:$AD$8,0),MATCH($O330,'Hide Me'!$AE$3:$AI$3,0)))</f>
        <v/>
      </c>
      <c r="R330" s="48" t="str">
        <f>IF($Q330="","",VLOOKUP($Q330,'Hide Me'!$AD$11:$AE$14,2,FALSE))</f>
        <v/>
      </c>
      <c r="S330" s="45"/>
    </row>
    <row r="331" spans="1:19" s="19" customFormat="1" x14ac:dyDescent="0.25">
      <c r="A331" s="20"/>
      <c r="B331" s="90"/>
      <c r="C331" s="14"/>
      <c r="D331" s="110"/>
      <c r="E331" s="132"/>
      <c r="F331" s="132"/>
      <c r="G331" s="12"/>
      <c r="H331" s="113"/>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4"/>
      <c r="O331" s="89"/>
      <c r="P331" s="14"/>
      <c r="Q331" s="15" t="str">
        <f>IF(OR($O331="",$P331=""),"",INDEX('Hide Me'!$AE$4:$AI$8,MATCH($P331,'Hide Me'!$AD$4:$AD$8,0),MATCH($O331,'Hide Me'!$AE$3:$AI$3,0)))</f>
        <v/>
      </c>
      <c r="R331" s="48" t="str">
        <f>IF($Q331="","",VLOOKUP($Q331,'Hide Me'!$AD$11:$AE$14,2,FALSE))</f>
        <v/>
      </c>
      <c r="S331" s="45"/>
    </row>
    <row r="332" spans="1:19" s="19" customFormat="1" x14ac:dyDescent="0.25">
      <c r="A332" s="20"/>
      <c r="B332" s="90"/>
      <c r="C332" s="14"/>
      <c r="D332" s="110"/>
      <c r="E332" s="132"/>
      <c r="F332" s="132"/>
      <c r="G332" s="12"/>
      <c r="H332" s="113"/>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4"/>
      <c r="O332" s="89"/>
      <c r="P332" s="14"/>
      <c r="Q332" s="15" t="str">
        <f>IF(OR($O332="",$P332=""),"",INDEX('Hide Me'!$AE$4:$AI$8,MATCH($P332,'Hide Me'!$AD$4:$AD$8,0),MATCH($O332,'Hide Me'!$AE$3:$AI$3,0)))</f>
        <v/>
      </c>
      <c r="R332" s="48" t="str">
        <f>IF($Q332="","",VLOOKUP($Q332,'Hide Me'!$AD$11:$AE$14,2,FALSE))</f>
        <v/>
      </c>
      <c r="S332" s="45"/>
    </row>
    <row r="333" spans="1:19" s="19" customFormat="1" x14ac:dyDescent="0.25">
      <c r="A333" s="20"/>
      <c r="B333" s="90"/>
      <c r="C333" s="14"/>
      <c r="D333" s="110"/>
      <c r="E333" s="132"/>
      <c r="F333" s="132"/>
      <c r="G333" s="12"/>
      <c r="H333" s="113"/>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4"/>
      <c r="O333" s="89"/>
      <c r="P333" s="14"/>
      <c r="Q333" s="15" t="str">
        <f>IF(OR($O333="",$P333=""),"",INDEX('Hide Me'!$AE$4:$AI$8,MATCH($P333,'Hide Me'!$AD$4:$AD$8,0),MATCH($O333,'Hide Me'!$AE$3:$AI$3,0)))</f>
        <v/>
      </c>
      <c r="R333" s="48" t="str">
        <f>IF($Q333="","",VLOOKUP($Q333,'Hide Me'!$AD$11:$AE$14,2,FALSE))</f>
        <v/>
      </c>
      <c r="S333" s="45"/>
    </row>
    <row r="334" spans="1:19" s="19" customFormat="1" x14ac:dyDescent="0.25">
      <c r="A334" s="20"/>
      <c r="B334" s="90"/>
      <c r="C334" s="14"/>
      <c r="D334" s="110"/>
      <c r="E334" s="132"/>
      <c r="F334" s="132"/>
      <c r="G334" s="12"/>
      <c r="H334" s="113"/>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4"/>
      <c r="O334" s="89"/>
      <c r="P334" s="14"/>
      <c r="Q334" s="15" t="str">
        <f>IF(OR($O334="",$P334=""),"",INDEX('Hide Me'!$AE$4:$AI$8,MATCH($P334,'Hide Me'!$AD$4:$AD$8,0),MATCH($O334,'Hide Me'!$AE$3:$AI$3,0)))</f>
        <v/>
      </c>
      <c r="R334" s="48" t="str">
        <f>IF($Q334="","",VLOOKUP($Q334,'Hide Me'!$AD$11:$AE$14,2,FALSE))</f>
        <v/>
      </c>
      <c r="S334" s="45"/>
    </row>
    <row r="335" spans="1:19" s="19" customFormat="1" x14ac:dyDescent="0.25">
      <c r="A335" s="20"/>
      <c r="B335" s="90"/>
      <c r="C335" s="14"/>
      <c r="D335" s="110"/>
      <c r="E335" s="132"/>
      <c r="F335" s="132"/>
      <c r="G335" s="12"/>
      <c r="H335" s="113"/>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4"/>
      <c r="O335" s="89"/>
      <c r="P335" s="14"/>
      <c r="Q335" s="15" t="str">
        <f>IF(OR($O335="",$P335=""),"",INDEX('Hide Me'!$AE$4:$AI$8,MATCH($P335,'Hide Me'!$AD$4:$AD$8,0),MATCH($O335,'Hide Me'!$AE$3:$AI$3,0)))</f>
        <v/>
      </c>
      <c r="R335" s="48" t="str">
        <f>IF($Q335="","",VLOOKUP($Q335,'Hide Me'!$AD$11:$AE$14,2,FALSE))</f>
        <v/>
      </c>
      <c r="S335" s="45"/>
    </row>
    <row r="336" spans="1:19" s="19" customFormat="1" x14ac:dyDescent="0.25">
      <c r="A336" s="20"/>
      <c r="B336" s="90"/>
      <c r="C336" s="14"/>
      <c r="D336" s="110"/>
      <c r="E336" s="132"/>
      <c r="F336" s="132"/>
      <c r="G336" s="12"/>
      <c r="H336" s="113"/>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4"/>
      <c r="O336" s="89"/>
      <c r="P336" s="14"/>
      <c r="Q336" s="15" t="str">
        <f>IF(OR($O336="",$P336=""),"",INDEX('Hide Me'!$AE$4:$AI$8,MATCH($P336,'Hide Me'!$AD$4:$AD$8,0),MATCH($O336,'Hide Me'!$AE$3:$AI$3,0)))</f>
        <v/>
      </c>
      <c r="R336" s="48" t="str">
        <f>IF($Q336="","",VLOOKUP($Q336,'Hide Me'!$AD$11:$AE$14,2,FALSE))</f>
        <v/>
      </c>
      <c r="S336" s="45"/>
    </row>
    <row r="337" spans="1:19" s="19" customFormat="1" x14ac:dyDescent="0.25">
      <c r="A337" s="20"/>
      <c r="B337" s="90"/>
      <c r="C337" s="14"/>
      <c r="D337" s="110"/>
      <c r="E337" s="132"/>
      <c r="F337" s="132"/>
      <c r="G337" s="12"/>
      <c r="H337" s="113"/>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4"/>
      <c r="O337" s="89"/>
      <c r="P337" s="14"/>
      <c r="Q337" s="15" t="str">
        <f>IF(OR($O337="",$P337=""),"",INDEX('Hide Me'!$AE$4:$AI$8,MATCH($P337,'Hide Me'!$AD$4:$AD$8,0),MATCH($O337,'Hide Me'!$AE$3:$AI$3,0)))</f>
        <v/>
      </c>
      <c r="R337" s="48" t="str">
        <f>IF($Q337="","",VLOOKUP($Q337,'Hide Me'!$AD$11:$AE$14,2,FALSE))</f>
        <v/>
      </c>
      <c r="S337" s="45"/>
    </row>
    <row r="338" spans="1:19" s="19" customFormat="1" x14ac:dyDescent="0.25">
      <c r="A338" s="20"/>
      <c r="B338" s="90"/>
      <c r="C338" s="14"/>
      <c r="D338" s="110"/>
      <c r="E338" s="132"/>
      <c r="F338" s="132"/>
      <c r="G338" s="12"/>
      <c r="H338" s="113"/>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4"/>
      <c r="O338" s="89"/>
      <c r="P338" s="14"/>
      <c r="Q338" s="15" t="str">
        <f>IF(OR($O338="",$P338=""),"",INDEX('Hide Me'!$AE$4:$AI$8,MATCH($P338,'Hide Me'!$AD$4:$AD$8,0),MATCH($O338,'Hide Me'!$AE$3:$AI$3,0)))</f>
        <v/>
      </c>
      <c r="R338" s="48" t="str">
        <f>IF($Q338="","",VLOOKUP($Q338,'Hide Me'!$AD$11:$AE$14,2,FALSE))</f>
        <v/>
      </c>
      <c r="S338" s="45"/>
    </row>
    <row r="339" spans="1:19" s="19" customFormat="1" x14ac:dyDescent="0.25">
      <c r="A339" s="20"/>
      <c r="B339" s="90"/>
      <c r="C339" s="14"/>
      <c r="D339" s="110"/>
      <c r="E339" s="132"/>
      <c r="F339" s="132"/>
      <c r="G339" s="12"/>
      <c r="H339" s="113"/>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4"/>
      <c r="O339" s="89"/>
      <c r="P339" s="14"/>
      <c r="Q339" s="15" t="str">
        <f>IF(OR($O339="",$P339=""),"",INDEX('Hide Me'!$AE$4:$AI$8,MATCH($P339,'Hide Me'!$AD$4:$AD$8,0),MATCH($O339,'Hide Me'!$AE$3:$AI$3,0)))</f>
        <v/>
      </c>
      <c r="R339" s="48" t="str">
        <f>IF($Q339="","",VLOOKUP($Q339,'Hide Me'!$AD$11:$AE$14,2,FALSE))</f>
        <v/>
      </c>
      <c r="S339" s="45"/>
    </row>
    <row r="340" spans="1:19" s="19" customFormat="1" x14ac:dyDescent="0.25">
      <c r="A340" s="20"/>
      <c r="B340" s="90"/>
      <c r="C340" s="14"/>
      <c r="D340" s="110"/>
      <c r="E340" s="132"/>
      <c r="F340" s="132"/>
      <c r="G340" s="12"/>
      <c r="H340" s="113"/>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4"/>
      <c r="O340" s="89"/>
      <c r="P340" s="14"/>
      <c r="Q340" s="15" t="str">
        <f>IF(OR($O340="",$P340=""),"",INDEX('Hide Me'!$AE$4:$AI$8,MATCH($P340,'Hide Me'!$AD$4:$AD$8,0),MATCH($O340,'Hide Me'!$AE$3:$AI$3,0)))</f>
        <v/>
      </c>
      <c r="R340" s="48" t="str">
        <f>IF($Q340="","",VLOOKUP($Q340,'Hide Me'!$AD$11:$AE$14,2,FALSE))</f>
        <v/>
      </c>
      <c r="S340" s="45"/>
    </row>
    <row r="341" spans="1:19" s="19" customFormat="1" x14ac:dyDescent="0.25">
      <c r="A341" s="20"/>
      <c r="B341" s="90"/>
      <c r="C341" s="14"/>
      <c r="D341" s="110"/>
      <c r="E341" s="132"/>
      <c r="F341" s="132"/>
      <c r="G341" s="12"/>
      <c r="H341" s="113"/>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4"/>
      <c r="O341" s="89"/>
      <c r="P341" s="14"/>
      <c r="Q341" s="15" t="str">
        <f>IF(OR($O341="",$P341=""),"",INDEX('Hide Me'!$AE$4:$AI$8,MATCH($P341,'Hide Me'!$AD$4:$AD$8,0),MATCH($O341,'Hide Me'!$AE$3:$AI$3,0)))</f>
        <v/>
      </c>
      <c r="R341" s="48" t="str">
        <f>IF($Q341="","",VLOOKUP($Q341,'Hide Me'!$AD$11:$AE$14,2,FALSE))</f>
        <v/>
      </c>
      <c r="S341" s="45"/>
    </row>
    <row r="342" spans="1:19" s="19" customFormat="1" x14ac:dyDescent="0.25">
      <c r="A342" s="20"/>
      <c r="B342" s="90"/>
      <c r="C342" s="14"/>
      <c r="D342" s="110"/>
      <c r="E342" s="132"/>
      <c r="F342" s="132"/>
      <c r="G342" s="12"/>
      <c r="H342" s="113"/>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4"/>
      <c r="O342" s="89"/>
      <c r="P342" s="14"/>
      <c r="Q342" s="15" t="str">
        <f>IF(OR($O342="",$P342=""),"",INDEX('Hide Me'!$AE$4:$AI$8,MATCH($P342,'Hide Me'!$AD$4:$AD$8,0),MATCH($O342,'Hide Me'!$AE$3:$AI$3,0)))</f>
        <v/>
      </c>
      <c r="R342" s="48" t="str">
        <f>IF($Q342="","",VLOOKUP($Q342,'Hide Me'!$AD$11:$AE$14,2,FALSE))</f>
        <v/>
      </c>
      <c r="S342" s="45"/>
    </row>
    <row r="343" spans="1:19" s="19" customFormat="1" x14ac:dyDescent="0.25">
      <c r="A343" s="20"/>
      <c r="B343" s="90"/>
      <c r="C343" s="14"/>
      <c r="D343" s="110"/>
      <c r="E343" s="132"/>
      <c r="F343" s="132"/>
      <c r="G343" s="12"/>
      <c r="H343" s="113"/>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4"/>
      <c r="O343" s="89"/>
      <c r="P343" s="14"/>
      <c r="Q343" s="15" t="str">
        <f>IF(OR($O343="",$P343=""),"",INDEX('Hide Me'!$AE$4:$AI$8,MATCH($P343,'Hide Me'!$AD$4:$AD$8,0),MATCH($O343,'Hide Me'!$AE$3:$AI$3,0)))</f>
        <v/>
      </c>
      <c r="R343" s="48" t="str">
        <f>IF($Q343="","",VLOOKUP($Q343,'Hide Me'!$AD$11:$AE$14,2,FALSE))</f>
        <v/>
      </c>
      <c r="S343" s="45"/>
    </row>
    <row r="344" spans="1:19" s="19" customFormat="1" x14ac:dyDescent="0.25">
      <c r="A344" s="20"/>
      <c r="B344" s="90"/>
      <c r="C344" s="14"/>
      <c r="D344" s="110"/>
      <c r="E344" s="132"/>
      <c r="F344" s="132"/>
      <c r="G344" s="12"/>
      <c r="H344" s="113"/>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4"/>
      <c r="O344" s="89"/>
      <c r="P344" s="14"/>
      <c r="Q344" s="15" t="str">
        <f>IF(OR($O344="",$P344=""),"",INDEX('Hide Me'!$AE$4:$AI$8,MATCH($P344,'Hide Me'!$AD$4:$AD$8,0),MATCH($O344,'Hide Me'!$AE$3:$AI$3,0)))</f>
        <v/>
      </c>
      <c r="R344" s="48" t="str">
        <f>IF($Q344="","",VLOOKUP($Q344,'Hide Me'!$AD$11:$AE$14,2,FALSE))</f>
        <v/>
      </c>
      <c r="S344" s="45"/>
    </row>
    <row r="345" spans="1:19" s="19" customFormat="1" x14ac:dyDescent="0.25">
      <c r="A345" s="20"/>
      <c r="B345" s="90"/>
      <c r="C345" s="14"/>
      <c r="D345" s="110"/>
      <c r="E345" s="132"/>
      <c r="F345" s="132"/>
      <c r="G345" s="12"/>
      <c r="H345" s="113"/>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4"/>
      <c r="O345" s="89"/>
      <c r="P345" s="14"/>
      <c r="Q345" s="15" t="str">
        <f>IF(OR($O345="",$P345=""),"",INDEX('Hide Me'!$AE$4:$AI$8,MATCH($P345,'Hide Me'!$AD$4:$AD$8,0),MATCH($O345,'Hide Me'!$AE$3:$AI$3,0)))</f>
        <v/>
      </c>
      <c r="R345" s="48" t="str">
        <f>IF($Q345="","",VLOOKUP($Q345,'Hide Me'!$AD$11:$AE$14,2,FALSE))</f>
        <v/>
      </c>
      <c r="S345" s="45"/>
    </row>
    <row r="346" spans="1:19" s="19" customFormat="1" x14ac:dyDescent="0.25">
      <c r="A346" s="20"/>
      <c r="B346" s="90"/>
      <c r="C346" s="14"/>
      <c r="D346" s="110"/>
      <c r="E346" s="132"/>
      <c r="F346" s="132"/>
      <c r="G346" s="12"/>
      <c r="H346" s="113"/>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4"/>
      <c r="O346" s="89"/>
      <c r="P346" s="14"/>
      <c r="Q346" s="15" t="str">
        <f>IF(OR($O346="",$P346=""),"",INDEX('Hide Me'!$AE$4:$AI$8,MATCH($P346,'Hide Me'!$AD$4:$AD$8,0),MATCH($O346,'Hide Me'!$AE$3:$AI$3,0)))</f>
        <v/>
      </c>
      <c r="R346" s="48" t="str">
        <f>IF($Q346="","",VLOOKUP($Q346,'Hide Me'!$AD$11:$AE$14,2,FALSE))</f>
        <v/>
      </c>
      <c r="S346" s="45"/>
    </row>
    <row r="347" spans="1:19" s="19" customFormat="1" x14ac:dyDescent="0.25">
      <c r="A347" s="20"/>
      <c r="B347" s="90"/>
      <c r="C347" s="14"/>
      <c r="D347" s="110"/>
      <c r="E347" s="132"/>
      <c r="F347" s="132"/>
      <c r="G347" s="12"/>
      <c r="H347" s="113"/>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4"/>
      <c r="O347" s="89"/>
      <c r="P347" s="14"/>
      <c r="Q347" s="15" t="str">
        <f>IF(OR($O347="",$P347=""),"",INDEX('Hide Me'!$AE$4:$AI$8,MATCH($P347,'Hide Me'!$AD$4:$AD$8,0),MATCH($O347,'Hide Me'!$AE$3:$AI$3,0)))</f>
        <v/>
      </c>
      <c r="R347" s="48" t="str">
        <f>IF($Q347="","",VLOOKUP($Q347,'Hide Me'!$AD$11:$AE$14,2,FALSE))</f>
        <v/>
      </c>
      <c r="S347" s="45"/>
    </row>
    <row r="348" spans="1:19" s="19" customFormat="1" x14ac:dyDescent="0.25">
      <c r="A348" s="20"/>
      <c r="B348" s="90"/>
      <c r="C348" s="14"/>
      <c r="D348" s="110"/>
      <c r="E348" s="132"/>
      <c r="F348" s="132"/>
      <c r="G348" s="12"/>
      <c r="H348" s="113"/>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4"/>
      <c r="O348" s="89"/>
      <c r="P348" s="14"/>
      <c r="Q348" s="15" t="str">
        <f>IF(OR($O348="",$P348=""),"",INDEX('Hide Me'!$AE$4:$AI$8,MATCH($P348,'Hide Me'!$AD$4:$AD$8,0),MATCH($O348,'Hide Me'!$AE$3:$AI$3,0)))</f>
        <v/>
      </c>
      <c r="R348" s="48" t="str">
        <f>IF($Q348="","",VLOOKUP($Q348,'Hide Me'!$AD$11:$AE$14,2,FALSE))</f>
        <v/>
      </c>
      <c r="S348" s="45"/>
    </row>
    <row r="349" spans="1:19" s="19" customFormat="1" x14ac:dyDescent="0.25">
      <c r="A349" s="20"/>
      <c r="B349" s="90"/>
      <c r="C349" s="14"/>
      <c r="D349" s="110"/>
      <c r="E349" s="132"/>
      <c r="F349" s="132"/>
      <c r="G349" s="12"/>
      <c r="H349" s="113"/>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4"/>
      <c r="O349" s="89"/>
      <c r="P349" s="14"/>
      <c r="Q349" s="15" t="str">
        <f>IF(OR($O349="",$P349=""),"",INDEX('Hide Me'!$AE$4:$AI$8,MATCH($P349,'Hide Me'!$AD$4:$AD$8,0),MATCH($O349,'Hide Me'!$AE$3:$AI$3,0)))</f>
        <v/>
      </c>
      <c r="R349" s="48" t="str">
        <f>IF($Q349="","",VLOOKUP($Q349,'Hide Me'!$AD$11:$AE$14,2,FALSE))</f>
        <v/>
      </c>
      <c r="S349" s="45"/>
    </row>
    <row r="350" spans="1:19" s="19" customFormat="1" x14ac:dyDescent="0.25">
      <c r="A350" s="20"/>
      <c r="B350" s="90"/>
      <c r="C350" s="14"/>
      <c r="D350" s="110"/>
      <c r="E350" s="132"/>
      <c r="F350" s="132"/>
      <c r="G350" s="12"/>
      <c r="H350" s="113"/>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4"/>
      <c r="O350" s="89"/>
      <c r="P350" s="14"/>
      <c r="Q350" s="15" t="str">
        <f>IF(OR($O350="",$P350=""),"",INDEX('Hide Me'!$AE$4:$AI$8,MATCH($P350,'Hide Me'!$AD$4:$AD$8,0),MATCH($O350,'Hide Me'!$AE$3:$AI$3,0)))</f>
        <v/>
      </c>
      <c r="R350" s="48" t="str">
        <f>IF($Q350="","",VLOOKUP($Q350,'Hide Me'!$AD$11:$AE$14,2,FALSE))</f>
        <v/>
      </c>
      <c r="S350" s="45"/>
    </row>
    <row r="351" spans="1:19" s="19" customFormat="1" x14ac:dyDescent="0.25">
      <c r="A351" s="20"/>
      <c r="B351" s="90"/>
      <c r="C351" s="14"/>
      <c r="D351" s="110"/>
      <c r="E351" s="132"/>
      <c r="F351" s="132"/>
      <c r="G351" s="12"/>
      <c r="H351" s="113"/>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4"/>
      <c r="O351" s="89"/>
      <c r="P351" s="14"/>
      <c r="Q351" s="15" t="str">
        <f>IF(OR($O351="",$P351=""),"",INDEX('Hide Me'!$AE$4:$AI$8,MATCH($P351,'Hide Me'!$AD$4:$AD$8,0),MATCH($O351,'Hide Me'!$AE$3:$AI$3,0)))</f>
        <v/>
      </c>
      <c r="R351" s="48" t="str">
        <f>IF($Q351="","",VLOOKUP($Q351,'Hide Me'!$AD$11:$AE$14,2,FALSE))</f>
        <v/>
      </c>
      <c r="S351" s="45"/>
    </row>
    <row r="352" spans="1:19" s="19" customFormat="1" x14ac:dyDescent="0.25">
      <c r="A352" s="20"/>
      <c r="B352" s="90"/>
      <c r="C352" s="14"/>
      <c r="D352" s="110"/>
      <c r="E352" s="132"/>
      <c r="F352" s="132"/>
      <c r="G352" s="12"/>
      <c r="H352" s="113"/>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4"/>
      <c r="O352" s="89"/>
      <c r="P352" s="14"/>
      <c r="Q352" s="15" t="str">
        <f>IF(OR($O352="",$P352=""),"",INDEX('Hide Me'!$AE$4:$AI$8,MATCH($P352,'Hide Me'!$AD$4:$AD$8,0),MATCH($O352,'Hide Me'!$AE$3:$AI$3,0)))</f>
        <v/>
      </c>
      <c r="R352" s="48" t="str">
        <f>IF($Q352="","",VLOOKUP($Q352,'Hide Me'!$AD$11:$AE$14,2,FALSE))</f>
        <v/>
      </c>
      <c r="S352" s="45"/>
    </row>
    <row r="353" spans="1:19" s="19" customFormat="1" x14ac:dyDescent="0.25">
      <c r="A353" s="20"/>
      <c r="B353" s="90"/>
      <c r="C353" s="14"/>
      <c r="D353" s="110"/>
      <c r="E353" s="132"/>
      <c r="F353" s="132"/>
      <c r="G353" s="12"/>
      <c r="H353" s="113"/>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4"/>
      <c r="O353" s="89"/>
      <c r="P353" s="14"/>
      <c r="Q353" s="15" t="str">
        <f>IF(OR($O353="",$P353=""),"",INDEX('Hide Me'!$AE$4:$AI$8,MATCH($P353,'Hide Me'!$AD$4:$AD$8,0),MATCH($O353,'Hide Me'!$AE$3:$AI$3,0)))</f>
        <v/>
      </c>
      <c r="R353" s="48" t="str">
        <f>IF($Q353="","",VLOOKUP($Q353,'Hide Me'!$AD$11:$AE$14,2,FALSE))</f>
        <v/>
      </c>
      <c r="S353" s="45"/>
    </row>
    <row r="354" spans="1:19" s="19" customFormat="1" x14ac:dyDescent="0.25">
      <c r="A354" s="20"/>
      <c r="B354" s="90"/>
      <c r="C354" s="14"/>
      <c r="D354" s="110"/>
      <c r="E354" s="132"/>
      <c r="F354" s="132"/>
      <c r="G354" s="12"/>
      <c r="H354" s="113"/>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4"/>
      <c r="O354" s="89"/>
      <c r="P354" s="14"/>
      <c r="Q354" s="15" t="str">
        <f>IF(OR($O354="",$P354=""),"",INDEX('Hide Me'!$AE$4:$AI$8,MATCH($P354,'Hide Me'!$AD$4:$AD$8,0),MATCH($O354,'Hide Me'!$AE$3:$AI$3,0)))</f>
        <v/>
      </c>
      <c r="R354" s="48" t="str">
        <f>IF($Q354="","",VLOOKUP($Q354,'Hide Me'!$AD$11:$AE$14,2,FALSE))</f>
        <v/>
      </c>
      <c r="S354" s="45"/>
    </row>
    <row r="355" spans="1:19" s="19" customFormat="1" x14ac:dyDescent="0.25">
      <c r="A355" s="20"/>
      <c r="B355" s="90"/>
      <c r="C355" s="14"/>
      <c r="D355" s="110"/>
      <c r="E355" s="132"/>
      <c r="F355" s="132"/>
      <c r="G355" s="12"/>
      <c r="H355" s="113"/>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4"/>
      <c r="O355" s="89"/>
      <c r="P355" s="14"/>
      <c r="Q355" s="15" t="str">
        <f>IF(OR($O355="",$P355=""),"",INDEX('Hide Me'!$AE$4:$AI$8,MATCH($P355,'Hide Me'!$AD$4:$AD$8,0),MATCH($O355,'Hide Me'!$AE$3:$AI$3,0)))</f>
        <v/>
      </c>
      <c r="R355" s="48" t="str">
        <f>IF($Q355="","",VLOOKUP($Q355,'Hide Me'!$AD$11:$AE$14,2,FALSE))</f>
        <v/>
      </c>
      <c r="S355" s="45"/>
    </row>
    <row r="356" spans="1:19" s="19" customFormat="1" x14ac:dyDescent="0.25">
      <c r="A356" s="20"/>
      <c r="B356" s="90"/>
      <c r="C356" s="14"/>
      <c r="D356" s="110"/>
      <c r="E356" s="132"/>
      <c r="F356" s="132"/>
      <c r="G356" s="12"/>
      <c r="H356" s="113"/>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4"/>
      <c r="O356" s="89"/>
      <c r="P356" s="14"/>
      <c r="Q356" s="15" t="str">
        <f>IF(OR($O356="",$P356=""),"",INDEX('Hide Me'!$AE$4:$AI$8,MATCH($P356,'Hide Me'!$AD$4:$AD$8,0),MATCH($O356,'Hide Me'!$AE$3:$AI$3,0)))</f>
        <v/>
      </c>
      <c r="R356" s="48" t="str">
        <f>IF($Q356="","",VLOOKUP($Q356,'Hide Me'!$AD$11:$AE$14,2,FALSE))</f>
        <v/>
      </c>
      <c r="S356" s="45"/>
    </row>
    <row r="357" spans="1:19" s="19" customFormat="1" x14ac:dyDescent="0.25">
      <c r="A357" s="20"/>
      <c r="B357" s="90"/>
      <c r="C357" s="14"/>
      <c r="D357" s="110"/>
      <c r="E357" s="132"/>
      <c r="F357" s="132"/>
      <c r="G357" s="12"/>
      <c r="H357" s="113"/>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4"/>
      <c r="O357" s="89"/>
      <c r="P357" s="14"/>
      <c r="Q357" s="15" t="str">
        <f>IF(OR($O357="",$P357=""),"",INDEX('Hide Me'!$AE$4:$AI$8,MATCH($P357,'Hide Me'!$AD$4:$AD$8,0),MATCH($O357,'Hide Me'!$AE$3:$AI$3,0)))</f>
        <v/>
      </c>
      <c r="R357" s="48" t="str">
        <f>IF($Q357="","",VLOOKUP($Q357,'Hide Me'!$AD$11:$AE$14,2,FALSE))</f>
        <v/>
      </c>
      <c r="S357" s="45"/>
    </row>
    <row r="358" spans="1:19" s="19" customFormat="1" x14ac:dyDescent="0.25">
      <c r="A358" s="20"/>
      <c r="B358" s="90"/>
      <c r="C358" s="14"/>
      <c r="D358" s="110"/>
      <c r="E358" s="132"/>
      <c r="F358" s="132"/>
      <c r="G358" s="12"/>
      <c r="H358" s="113"/>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4"/>
      <c r="O358" s="89"/>
      <c r="P358" s="14"/>
      <c r="Q358" s="15" t="str">
        <f>IF(OR($O358="",$P358=""),"",INDEX('Hide Me'!$AE$4:$AI$8,MATCH($P358,'Hide Me'!$AD$4:$AD$8,0),MATCH($O358,'Hide Me'!$AE$3:$AI$3,0)))</f>
        <v/>
      </c>
      <c r="R358" s="48" t="str">
        <f>IF($Q358="","",VLOOKUP($Q358,'Hide Me'!$AD$11:$AE$14,2,FALSE))</f>
        <v/>
      </c>
      <c r="S358" s="45"/>
    </row>
    <row r="359" spans="1:19" s="19" customFormat="1" x14ac:dyDescent="0.25">
      <c r="A359" s="20"/>
      <c r="B359" s="90"/>
      <c r="C359" s="14"/>
      <c r="D359" s="110"/>
      <c r="E359" s="132"/>
      <c r="F359" s="132"/>
      <c r="G359" s="12"/>
      <c r="H359" s="113"/>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4"/>
      <c r="O359" s="89"/>
      <c r="P359" s="14"/>
      <c r="Q359" s="15" t="str">
        <f>IF(OR($O359="",$P359=""),"",INDEX('Hide Me'!$AE$4:$AI$8,MATCH($P359,'Hide Me'!$AD$4:$AD$8,0),MATCH($O359,'Hide Me'!$AE$3:$AI$3,0)))</f>
        <v/>
      </c>
      <c r="R359" s="48" t="str">
        <f>IF($Q359="","",VLOOKUP($Q359,'Hide Me'!$AD$11:$AE$14,2,FALSE))</f>
        <v/>
      </c>
      <c r="S359" s="45"/>
    </row>
    <row r="360" spans="1:19" s="19" customFormat="1" x14ac:dyDescent="0.25">
      <c r="A360" s="20"/>
      <c r="B360" s="90"/>
      <c r="C360" s="14"/>
      <c r="D360" s="110"/>
      <c r="E360" s="132"/>
      <c r="F360" s="132"/>
      <c r="G360" s="12"/>
      <c r="H360" s="113"/>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4"/>
      <c r="O360" s="89"/>
      <c r="P360" s="14"/>
      <c r="Q360" s="15" t="str">
        <f>IF(OR($O360="",$P360=""),"",INDEX('Hide Me'!$AE$4:$AI$8,MATCH($P360,'Hide Me'!$AD$4:$AD$8,0),MATCH($O360,'Hide Me'!$AE$3:$AI$3,0)))</f>
        <v/>
      </c>
      <c r="R360" s="48" t="str">
        <f>IF($Q360="","",VLOOKUP($Q360,'Hide Me'!$AD$11:$AE$14,2,FALSE))</f>
        <v/>
      </c>
      <c r="S360" s="45"/>
    </row>
    <row r="361" spans="1:19" s="19" customFormat="1" x14ac:dyDescent="0.25">
      <c r="A361" s="20"/>
      <c r="B361" s="90"/>
      <c r="C361" s="14"/>
      <c r="D361" s="110"/>
      <c r="E361" s="132"/>
      <c r="F361" s="132"/>
      <c r="G361" s="12"/>
      <c r="H361" s="113"/>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4"/>
      <c r="O361" s="89"/>
      <c r="P361" s="14"/>
      <c r="Q361" s="15" t="str">
        <f>IF(OR($O361="",$P361=""),"",INDEX('Hide Me'!$AE$4:$AI$8,MATCH($P361,'Hide Me'!$AD$4:$AD$8,0),MATCH($O361,'Hide Me'!$AE$3:$AI$3,0)))</f>
        <v/>
      </c>
      <c r="R361" s="48" t="str">
        <f>IF($Q361="","",VLOOKUP($Q361,'Hide Me'!$AD$11:$AE$14,2,FALSE))</f>
        <v/>
      </c>
      <c r="S361" s="45"/>
    </row>
    <row r="362" spans="1:19" s="19" customFormat="1" x14ac:dyDescent="0.25">
      <c r="A362" s="20"/>
      <c r="B362" s="90"/>
      <c r="C362" s="14"/>
      <c r="D362" s="110"/>
      <c r="E362" s="132"/>
      <c r="F362" s="132"/>
      <c r="G362" s="12"/>
      <c r="H362" s="113"/>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4"/>
      <c r="O362" s="89"/>
      <c r="P362" s="14"/>
      <c r="Q362" s="15" t="str">
        <f>IF(OR($O362="",$P362=""),"",INDEX('Hide Me'!$AE$4:$AI$8,MATCH($P362,'Hide Me'!$AD$4:$AD$8,0),MATCH($O362,'Hide Me'!$AE$3:$AI$3,0)))</f>
        <v/>
      </c>
      <c r="R362" s="48" t="str">
        <f>IF($Q362="","",VLOOKUP($Q362,'Hide Me'!$AD$11:$AE$14,2,FALSE))</f>
        <v/>
      </c>
      <c r="S362" s="45"/>
    </row>
    <row r="363" spans="1:19" s="19" customFormat="1" x14ac:dyDescent="0.25">
      <c r="A363" s="20"/>
      <c r="B363" s="90"/>
      <c r="C363" s="14"/>
      <c r="D363" s="110"/>
      <c r="E363" s="132"/>
      <c r="F363" s="132"/>
      <c r="G363" s="12"/>
      <c r="H363" s="113"/>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4"/>
      <c r="O363" s="89"/>
      <c r="P363" s="14"/>
      <c r="Q363" s="15" t="str">
        <f>IF(OR($O363="",$P363=""),"",INDEX('Hide Me'!$AE$4:$AI$8,MATCH($P363,'Hide Me'!$AD$4:$AD$8,0),MATCH($O363,'Hide Me'!$AE$3:$AI$3,0)))</f>
        <v/>
      </c>
      <c r="R363" s="48" t="str">
        <f>IF($Q363="","",VLOOKUP($Q363,'Hide Me'!$AD$11:$AE$14,2,FALSE))</f>
        <v/>
      </c>
      <c r="S363" s="45"/>
    </row>
    <row r="364" spans="1:19" s="19" customFormat="1" x14ac:dyDescent="0.25">
      <c r="A364" s="20"/>
      <c r="B364" s="90"/>
      <c r="C364" s="14"/>
      <c r="D364" s="110"/>
      <c r="E364" s="132"/>
      <c r="F364" s="132"/>
      <c r="G364" s="12"/>
      <c r="H364" s="113"/>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4"/>
      <c r="O364" s="89"/>
      <c r="P364" s="14"/>
      <c r="Q364" s="15" t="str">
        <f>IF(OR($O364="",$P364=""),"",INDEX('Hide Me'!$AE$4:$AI$8,MATCH($P364,'Hide Me'!$AD$4:$AD$8,0),MATCH($O364,'Hide Me'!$AE$3:$AI$3,0)))</f>
        <v/>
      </c>
      <c r="R364" s="48" t="str">
        <f>IF($Q364="","",VLOOKUP($Q364,'Hide Me'!$AD$11:$AE$14,2,FALSE))</f>
        <v/>
      </c>
      <c r="S364" s="45"/>
    </row>
    <row r="365" spans="1:19" s="19" customFormat="1" x14ac:dyDescent="0.25">
      <c r="A365" s="20"/>
      <c r="B365" s="90"/>
      <c r="C365" s="14"/>
      <c r="D365" s="110"/>
      <c r="E365" s="132"/>
      <c r="F365" s="132"/>
      <c r="G365" s="12"/>
      <c r="H365" s="113"/>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4"/>
      <c r="O365" s="89"/>
      <c r="P365" s="14"/>
      <c r="Q365" s="15" t="str">
        <f>IF(OR($O365="",$P365=""),"",INDEX('Hide Me'!$AE$4:$AI$8,MATCH($P365,'Hide Me'!$AD$4:$AD$8,0),MATCH($O365,'Hide Me'!$AE$3:$AI$3,0)))</f>
        <v/>
      </c>
      <c r="R365" s="48" t="str">
        <f>IF($Q365="","",VLOOKUP($Q365,'Hide Me'!$AD$11:$AE$14,2,FALSE))</f>
        <v/>
      </c>
      <c r="S365" s="45"/>
    </row>
    <row r="366" spans="1:19" s="19" customFormat="1" x14ac:dyDescent="0.25">
      <c r="A366" s="20"/>
      <c r="B366" s="90"/>
      <c r="C366" s="14"/>
      <c r="D366" s="110"/>
      <c r="E366" s="132"/>
      <c r="F366" s="132"/>
      <c r="G366" s="12"/>
      <c r="H366" s="113"/>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4"/>
      <c r="O366" s="89"/>
      <c r="P366" s="14"/>
      <c r="Q366" s="15" t="str">
        <f>IF(OR($O366="",$P366=""),"",INDEX('Hide Me'!$AE$4:$AI$8,MATCH($P366,'Hide Me'!$AD$4:$AD$8,0),MATCH($O366,'Hide Me'!$AE$3:$AI$3,0)))</f>
        <v/>
      </c>
      <c r="R366" s="48" t="str">
        <f>IF($Q366="","",VLOOKUP($Q366,'Hide Me'!$AD$11:$AE$14,2,FALSE))</f>
        <v/>
      </c>
      <c r="S366" s="45"/>
    </row>
    <row r="367" spans="1:19" s="19" customFormat="1" x14ac:dyDescent="0.25">
      <c r="A367" s="20"/>
      <c r="B367" s="90"/>
      <c r="C367" s="14"/>
      <c r="D367" s="110"/>
      <c r="E367" s="132"/>
      <c r="F367" s="132"/>
      <c r="G367" s="12"/>
      <c r="H367" s="113"/>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4"/>
      <c r="O367" s="89"/>
      <c r="P367" s="14"/>
      <c r="Q367" s="15" t="str">
        <f>IF(OR($O367="",$P367=""),"",INDEX('Hide Me'!$AE$4:$AI$8,MATCH($P367,'Hide Me'!$AD$4:$AD$8,0),MATCH($O367,'Hide Me'!$AE$3:$AI$3,0)))</f>
        <v/>
      </c>
      <c r="R367" s="48" t="str">
        <f>IF($Q367="","",VLOOKUP($Q367,'Hide Me'!$AD$11:$AE$14,2,FALSE))</f>
        <v/>
      </c>
      <c r="S367" s="45"/>
    </row>
    <row r="368" spans="1:19" s="19" customFormat="1" x14ac:dyDescent="0.25">
      <c r="A368" s="20"/>
      <c r="B368" s="90"/>
      <c r="C368" s="14"/>
      <c r="D368" s="110"/>
      <c r="E368" s="132"/>
      <c r="F368" s="132"/>
      <c r="G368" s="12"/>
      <c r="H368" s="113"/>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4"/>
      <c r="O368" s="89"/>
      <c r="P368" s="14"/>
      <c r="Q368" s="15" t="str">
        <f>IF(OR($O368="",$P368=""),"",INDEX('Hide Me'!$AE$4:$AI$8,MATCH($P368,'Hide Me'!$AD$4:$AD$8,0),MATCH($O368,'Hide Me'!$AE$3:$AI$3,0)))</f>
        <v/>
      </c>
      <c r="R368" s="48" t="str">
        <f>IF($Q368="","",VLOOKUP($Q368,'Hide Me'!$AD$11:$AE$14,2,FALSE))</f>
        <v/>
      </c>
      <c r="S368" s="45"/>
    </row>
    <row r="369" spans="1:19" s="19" customFormat="1" x14ac:dyDescent="0.25">
      <c r="A369" s="20"/>
      <c r="B369" s="90"/>
      <c r="C369" s="14"/>
      <c r="D369" s="110"/>
      <c r="E369" s="132"/>
      <c r="F369" s="132"/>
      <c r="G369" s="12"/>
      <c r="H369" s="113"/>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4"/>
      <c r="O369" s="89"/>
      <c r="P369" s="14"/>
      <c r="Q369" s="15" t="str">
        <f>IF(OR($O369="",$P369=""),"",INDEX('Hide Me'!$AE$4:$AI$8,MATCH($P369,'Hide Me'!$AD$4:$AD$8,0),MATCH($O369,'Hide Me'!$AE$3:$AI$3,0)))</f>
        <v/>
      </c>
      <c r="R369" s="48" t="str">
        <f>IF($Q369="","",VLOOKUP($Q369,'Hide Me'!$AD$11:$AE$14,2,FALSE))</f>
        <v/>
      </c>
      <c r="S369" s="45"/>
    </row>
    <row r="370" spans="1:19" s="19" customFormat="1" x14ac:dyDescent="0.25">
      <c r="A370" s="20"/>
      <c r="B370" s="90"/>
      <c r="C370" s="14"/>
      <c r="D370" s="110"/>
      <c r="E370" s="132"/>
      <c r="F370" s="132"/>
      <c r="G370" s="12"/>
      <c r="H370" s="113"/>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4"/>
      <c r="O370" s="89"/>
      <c r="P370" s="14"/>
      <c r="Q370" s="15" t="str">
        <f>IF(OR($O370="",$P370=""),"",INDEX('Hide Me'!$AE$4:$AI$8,MATCH($P370,'Hide Me'!$AD$4:$AD$8,0),MATCH($O370,'Hide Me'!$AE$3:$AI$3,0)))</f>
        <v/>
      </c>
      <c r="R370" s="48" t="str">
        <f>IF($Q370="","",VLOOKUP($Q370,'Hide Me'!$AD$11:$AE$14,2,FALSE))</f>
        <v/>
      </c>
      <c r="S370" s="45"/>
    </row>
    <row r="371" spans="1:19" s="19" customFormat="1" x14ac:dyDescent="0.25">
      <c r="A371" s="20"/>
      <c r="B371" s="90"/>
      <c r="C371" s="14"/>
      <c r="D371" s="110"/>
      <c r="E371" s="132"/>
      <c r="F371" s="132"/>
      <c r="G371" s="12"/>
      <c r="H371" s="113"/>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4"/>
      <c r="O371" s="89"/>
      <c r="P371" s="14"/>
      <c r="Q371" s="15" t="str">
        <f>IF(OR($O371="",$P371=""),"",INDEX('Hide Me'!$AE$4:$AI$8,MATCH($P371,'Hide Me'!$AD$4:$AD$8,0),MATCH($O371,'Hide Me'!$AE$3:$AI$3,0)))</f>
        <v/>
      </c>
      <c r="R371" s="48" t="str">
        <f>IF($Q371="","",VLOOKUP($Q371,'Hide Me'!$AD$11:$AE$14,2,FALSE))</f>
        <v/>
      </c>
      <c r="S371" s="45"/>
    </row>
    <row r="372" spans="1:19" s="19" customFormat="1" x14ac:dyDescent="0.25">
      <c r="A372" s="20"/>
      <c r="B372" s="90"/>
      <c r="C372" s="14"/>
      <c r="D372" s="110"/>
      <c r="E372" s="132"/>
      <c r="F372" s="132"/>
      <c r="G372" s="12"/>
      <c r="H372" s="113"/>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4"/>
      <c r="O372" s="89"/>
      <c r="P372" s="14"/>
      <c r="Q372" s="15" t="str">
        <f>IF(OR($O372="",$P372=""),"",INDEX('Hide Me'!$AE$4:$AI$8,MATCH($P372,'Hide Me'!$AD$4:$AD$8,0),MATCH($O372,'Hide Me'!$AE$3:$AI$3,0)))</f>
        <v/>
      </c>
      <c r="R372" s="48" t="str">
        <f>IF($Q372="","",VLOOKUP($Q372,'Hide Me'!$AD$11:$AE$14,2,FALSE))</f>
        <v/>
      </c>
      <c r="S372" s="45"/>
    </row>
    <row r="373" spans="1:19" s="19" customFormat="1" x14ac:dyDescent="0.25">
      <c r="A373" s="20"/>
      <c r="B373" s="90"/>
      <c r="C373" s="14"/>
      <c r="D373" s="110"/>
      <c r="E373" s="132"/>
      <c r="F373" s="132"/>
      <c r="G373" s="12"/>
      <c r="H373" s="113"/>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4"/>
      <c r="O373" s="89"/>
      <c r="P373" s="14"/>
      <c r="Q373" s="15" t="str">
        <f>IF(OR($O373="",$P373=""),"",INDEX('Hide Me'!$AE$4:$AI$8,MATCH($P373,'Hide Me'!$AD$4:$AD$8,0),MATCH($O373,'Hide Me'!$AE$3:$AI$3,0)))</f>
        <v/>
      </c>
      <c r="R373" s="48" t="str">
        <f>IF($Q373="","",VLOOKUP($Q373,'Hide Me'!$AD$11:$AE$14,2,FALSE))</f>
        <v/>
      </c>
      <c r="S373" s="45"/>
    </row>
    <row r="374" spans="1:19" s="19" customFormat="1" x14ac:dyDescent="0.25">
      <c r="A374" s="20"/>
      <c r="B374" s="90"/>
      <c r="C374" s="14"/>
      <c r="D374" s="110"/>
      <c r="E374" s="132"/>
      <c r="F374" s="132"/>
      <c r="G374" s="12"/>
      <c r="H374" s="113"/>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4"/>
      <c r="O374" s="89"/>
      <c r="P374" s="14"/>
      <c r="Q374" s="15" t="str">
        <f>IF(OR($O374="",$P374=""),"",INDEX('Hide Me'!$AE$4:$AI$8,MATCH($P374,'Hide Me'!$AD$4:$AD$8,0),MATCH($O374,'Hide Me'!$AE$3:$AI$3,0)))</f>
        <v/>
      </c>
      <c r="R374" s="48" t="str">
        <f>IF($Q374="","",VLOOKUP($Q374,'Hide Me'!$AD$11:$AE$14,2,FALSE))</f>
        <v/>
      </c>
      <c r="S374" s="45"/>
    </row>
    <row r="375" spans="1:19" s="19" customFormat="1" x14ac:dyDescent="0.25">
      <c r="A375" s="20"/>
      <c r="B375" s="90"/>
      <c r="C375" s="14"/>
      <c r="D375" s="110"/>
      <c r="E375" s="132"/>
      <c r="F375" s="132"/>
      <c r="G375" s="12"/>
      <c r="H375" s="113"/>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4"/>
      <c r="O375" s="89"/>
      <c r="P375" s="14"/>
      <c r="Q375" s="15" t="str">
        <f>IF(OR($O375="",$P375=""),"",INDEX('Hide Me'!$AE$4:$AI$8,MATCH($P375,'Hide Me'!$AD$4:$AD$8,0),MATCH($O375,'Hide Me'!$AE$3:$AI$3,0)))</f>
        <v/>
      </c>
      <c r="R375" s="48" t="str">
        <f>IF($Q375="","",VLOOKUP($Q375,'Hide Me'!$AD$11:$AE$14,2,FALSE))</f>
        <v/>
      </c>
      <c r="S375" s="45"/>
    </row>
    <row r="376" spans="1:19" s="19" customFormat="1" x14ac:dyDescent="0.25">
      <c r="A376" s="20"/>
      <c r="B376" s="90"/>
      <c r="C376" s="14"/>
      <c r="D376" s="110"/>
      <c r="E376" s="132"/>
      <c r="F376" s="132"/>
      <c r="G376" s="12"/>
      <c r="H376" s="113"/>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4"/>
      <c r="O376" s="89"/>
      <c r="P376" s="14"/>
      <c r="Q376" s="15" t="str">
        <f>IF(OR($O376="",$P376=""),"",INDEX('Hide Me'!$AE$4:$AI$8,MATCH($P376,'Hide Me'!$AD$4:$AD$8,0),MATCH($O376,'Hide Me'!$AE$3:$AI$3,0)))</f>
        <v/>
      </c>
      <c r="R376" s="48" t="str">
        <f>IF($Q376="","",VLOOKUP($Q376,'Hide Me'!$AD$11:$AE$14,2,FALSE))</f>
        <v/>
      </c>
      <c r="S376" s="45"/>
    </row>
    <row r="377" spans="1:19" s="19" customFormat="1" x14ac:dyDescent="0.25">
      <c r="A377" s="20"/>
      <c r="B377" s="90"/>
      <c r="C377" s="14"/>
      <c r="D377" s="110"/>
      <c r="E377" s="132"/>
      <c r="F377" s="132"/>
      <c r="G377" s="12"/>
      <c r="H377" s="113"/>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4"/>
      <c r="O377" s="89"/>
      <c r="P377" s="14"/>
      <c r="Q377" s="15" t="str">
        <f>IF(OR($O377="",$P377=""),"",INDEX('Hide Me'!$AE$4:$AI$8,MATCH($P377,'Hide Me'!$AD$4:$AD$8,0),MATCH($O377,'Hide Me'!$AE$3:$AI$3,0)))</f>
        <v/>
      </c>
      <c r="R377" s="48" t="str">
        <f>IF($Q377="","",VLOOKUP($Q377,'Hide Me'!$AD$11:$AE$14,2,FALSE))</f>
        <v/>
      </c>
      <c r="S377" s="45"/>
    </row>
    <row r="378" spans="1:19" s="19" customFormat="1" x14ac:dyDescent="0.25">
      <c r="A378" s="20"/>
      <c r="B378" s="90"/>
      <c r="C378" s="14"/>
      <c r="D378" s="110"/>
      <c r="E378" s="132"/>
      <c r="F378" s="132"/>
      <c r="G378" s="12"/>
      <c r="H378" s="113"/>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4"/>
      <c r="O378" s="89"/>
      <c r="P378" s="14"/>
      <c r="Q378" s="15" t="str">
        <f>IF(OR($O378="",$P378=""),"",INDEX('Hide Me'!$AE$4:$AI$8,MATCH($P378,'Hide Me'!$AD$4:$AD$8,0),MATCH($O378,'Hide Me'!$AE$3:$AI$3,0)))</f>
        <v/>
      </c>
      <c r="R378" s="48" t="str">
        <f>IF($Q378="","",VLOOKUP($Q378,'Hide Me'!$AD$11:$AE$14,2,FALSE))</f>
        <v/>
      </c>
      <c r="S378" s="45"/>
    </row>
    <row r="379" spans="1:19" s="19" customFormat="1" x14ac:dyDescent="0.25">
      <c r="A379" s="20"/>
      <c r="B379" s="90"/>
      <c r="C379" s="14"/>
      <c r="D379" s="110"/>
      <c r="E379" s="132"/>
      <c r="F379" s="132"/>
      <c r="G379" s="12"/>
      <c r="H379" s="113"/>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4"/>
      <c r="O379" s="89"/>
      <c r="P379" s="14"/>
      <c r="Q379" s="15" t="str">
        <f>IF(OR($O379="",$P379=""),"",INDEX('Hide Me'!$AE$4:$AI$8,MATCH($P379,'Hide Me'!$AD$4:$AD$8,0),MATCH($O379,'Hide Me'!$AE$3:$AI$3,0)))</f>
        <v/>
      </c>
      <c r="R379" s="48" t="str">
        <f>IF($Q379="","",VLOOKUP($Q379,'Hide Me'!$AD$11:$AE$14,2,FALSE))</f>
        <v/>
      </c>
      <c r="S379" s="45"/>
    </row>
    <row r="380" spans="1:19" s="19" customFormat="1" x14ac:dyDescent="0.25">
      <c r="A380" s="20"/>
      <c r="B380" s="90"/>
      <c r="C380" s="14"/>
      <c r="D380" s="110"/>
      <c r="E380" s="132"/>
      <c r="F380" s="132"/>
      <c r="G380" s="12"/>
      <c r="H380" s="113"/>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4"/>
      <c r="O380" s="89"/>
      <c r="P380" s="14"/>
      <c r="Q380" s="15" t="str">
        <f>IF(OR($O380="",$P380=""),"",INDEX('Hide Me'!$AE$4:$AI$8,MATCH($P380,'Hide Me'!$AD$4:$AD$8,0),MATCH($O380,'Hide Me'!$AE$3:$AI$3,0)))</f>
        <v/>
      </c>
      <c r="R380" s="48" t="str">
        <f>IF($Q380="","",VLOOKUP($Q380,'Hide Me'!$AD$11:$AE$14,2,FALSE))</f>
        <v/>
      </c>
      <c r="S380" s="45"/>
    </row>
    <row r="381" spans="1:19" s="19" customFormat="1" x14ac:dyDescent="0.25">
      <c r="A381" s="20"/>
      <c r="B381" s="90"/>
      <c r="C381" s="14"/>
      <c r="D381" s="110"/>
      <c r="E381" s="132"/>
      <c r="F381" s="132"/>
      <c r="G381" s="12"/>
      <c r="H381" s="113"/>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4"/>
      <c r="O381" s="89"/>
      <c r="P381" s="14"/>
      <c r="Q381" s="15" t="str">
        <f>IF(OR($O381="",$P381=""),"",INDEX('Hide Me'!$AE$4:$AI$8,MATCH($P381,'Hide Me'!$AD$4:$AD$8,0),MATCH($O381,'Hide Me'!$AE$3:$AI$3,0)))</f>
        <v/>
      </c>
      <c r="R381" s="48" t="str">
        <f>IF($Q381="","",VLOOKUP($Q381,'Hide Me'!$AD$11:$AE$14,2,FALSE))</f>
        <v/>
      </c>
      <c r="S381" s="45"/>
    </row>
    <row r="382" spans="1:19" s="19" customFormat="1" x14ac:dyDescent="0.25">
      <c r="A382" s="20"/>
      <c r="B382" s="90"/>
      <c r="C382" s="14"/>
      <c r="D382" s="110"/>
      <c r="E382" s="132"/>
      <c r="F382" s="132"/>
      <c r="G382" s="12"/>
      <c r="H382" s="113"/>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4"/>
      <c r="O382" s="89"/>
      <c r="P382" s="14"/>
      <c r="Q382" s="15" t="str">
        <f>IF(OR($O382="",$P382=""),"",INDEX('Hide Me'!$AE$4:$AI$8,MATCH($P382,'Hide Me'!$AD$4:$AD$8,0),MATCH($O382,'Hide Me'!$AE$3:$AI$3,0)))</f>
        <v/>
      </c>
      <c r="R382" s="48" t="str">
        <f>IF($Q382="","",VLOOKUP($Q382,'Hide Me'!$AD$11:$AE$14,2,FALSE))</f>
        <v/>
      </c>
      <c r="S382" s="45"/>
    </row>
    <row r="383" spans="1:19" s="19" customFormat="1" x14ac:dyDescent="0.25">
      <c r="A383" s="20"/>
      <c r="B383" s="90"/>
      <c r="C383" s="14"/>
      <c r="D383" s="110"/>
      <c r="E383" s="132"/>
      <c r="F383" s="132"/>
      <c r="G383" s="12"/>
      <c r="H383" s="113"/>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4"/>
      <c r="O383" s="89"/>
      <c r="P383" s="14"/>
      <c r="Q383" s="15" t="str">
        <f>IF(OR($O383="",$P383=""),"",INDEX('Hide Me'!$AE$4:$AI$8,MATCH($P383,'Hide Me'!$AD$4:$AD$8,0),MATCH($O383,'Hide Me'!$AE$3:$AI$3,0)))</f>
        <v/>
      </c>
      <c r="R383" s="48" t="str">
        <f>IF($Q383="","",VLOOKUP($Q383,'Hide Me'!$AD$11:$AE$14,2,FALSE))</f>
        <v/>
      </c>
      <c r="S383" s="45"/>
    </row>
    <row r="384" spans="1:19" s="19" customFormat="1" x14ac:dyDescent="0.25">
      <c r="A384" s="20"/>
      <c r="B384" s="90"/>
      <c r="C384" s="14"/>
      <c r="D384" s="110"/>
      <c r="E384" s="132"/>
      <c r="F384" s="132"/>
      <c r="G384" s="12"/>
      <c r="H384" s="113"/>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4"/>
      <c r="O384" s="89"/>
      <c r="P384" s="14"/>
      <c r="Q384" s="15" t="str">
        <f>IF(OR($O384="",$P384=""),"",INDEX('Hide Me'!$AE$4:$AI$8,MATCH($P384,'Hide Me'!$AD$4:$AD$8,0),MATCH($O384,'Hide Me'!$AE$3:$AI$3,0)))</f>
        <v/>
      </c>
      <c r="R384" s="48" t="str">
        <f>IF($Q384="","",VLOOKUP($Q384,'Hide Me'!$AD$11:$AE$14,2,FALSE))</f>
        <v/>
      </c>
      <c r="S384" s="45"/>
    </row>
    <row r="385" spans="1:19" s="19" customFormat="1" x14ac:dyDescent="0.25">
      <c r="A385" s="20"/>
      <c r="B385" s="90"/>
      <c r="C385" s="14"/>
      <c r="D385" s="110"/>
      <c r="E385" s="132"/>
      <c r="F385" s="132"/>
      <c r="G385" s="12"/>
      <c r="H385" s="113"/>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4"/>
      <c r="O385" s="89"/>
      <c r="P385" s="14"/>
      <c r="Q385" s="15" t="str">
        <f>IF(OR($O385="",$P385=""),"",INDEX('Hide Me'!$AE$4:$AI$8,MATCH($P385,'Hide Me'!$AD$4:$AD$8,0),MATCH($O385,'Hide Me'!$AE$3:$AI$3,0)))</f>
        <v/>
      </c>
      <c r="R385" s="48" t="str">
        <f>IF($Q385="","",VLOOKUP($Q385,'Hide Me'!$AD$11:$AE$14,2,FALSE))</f>
        <v/>
      </c>
      <c r="S385" s="45"/>
    </row>
    <row r="386" spans="1:19" s="19" customFormat="1" x14ac:dyDescent="0.25">
      <c r="A386" s="20"/>
      <c r="B386" s="90"/>
      <c r="C386" s="14"/>
      <c r="D386" s="110"/>
      <c r="E386" s="132"/>
      <c r="F386" s="132"/>
      <c r="G386" s="12"/>
      <c r="H386" s="113"/>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4"/>
      <c r="O386" s="89"/>
      <c r="P386" s="14"/>
      <c r="Q386" s="15" t="str">
        <f>IF(OR($O386="",$P386=""),"",INDEX('Hide Me'!$AE$4:$AI$8,MATCH($P386,'Hide Me'!$AD$4:$AD$8,0),MATCH($O386,'Hide Me'!$AE$3:$AI$3,0)))</f>
        <v/>
      </c>
      <c r="R386" s="48" t="str">
        <f>IF($Q386="","",VLOOKUP($Q386,'Hide Me'!$AD$11:$AE$14,2,FALSE))</f>
        <v/>
      </c>
      <c r="S386" s="45"/>
    </row>
    <row r="387" spans="1:19" s="19" customFormat="1" x14ac:dyDescent="0.25">
      <c r="A387" s="20"/>
      <c r="B387" s="90"/>
      <c r="C387" s="14"/>
      <c r="D387" s="110"/>
      <c r="E387" s="132"/>
      <c r="F387" s="132"/>
      <c r="G387" s="12"/>
      <c r="H387" s="113"/>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4"/>
      <c r="O387" s="89"/>
      <c r="P387" s="14"/>
      <c r="Q387" s="15" t="str">
        <f>IF(OR($O387="",$P387=""),"",INDEX('Hide Me'!$AE$4:$AI$8,MATCH($P387,'Hide Me'!$AD$4:$AD$8,0),MATCH($O387,'Hide Me'!$AE$3:$AI$3,0)))</f>
        <v/>
      </c>
      <c r="R387" s="48" t="str">
        <f>IF($Q387="","",VLOOKUP($Q387,'Hide Me'!$AD$11:$AE$14,2,FALSE))</f>
        <v/>
      </c>
      <c r="S387" s="45"/>
    </row>
    <row r="388" spans="1:19" s="19" customFormat="1" x14ac:dyDescent="0.25">
      <c r="A388" s="20"/>
      <c r="B388" s="90"/>
      <c r="C388" s="14"/>
      <c r="D388" s="110"/>
      <c r="E388" s="132"/>
      <c r="F388" s="132"/>
      <c r="G388" s="12"/>
      <c r="H388" s="113"/>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4"/>
      <c r="O388" s="89"/>
      <c r="P388" s="14"/>
      <c r="Q388" s="15" t="str">
        <f>IF(OR($O388="",$P388=""),"",INDEX('Hide Me'!$AE$4:$AI$8,MATCH($P388,'Hide Me'!$AD$4:$AD$8,0),MATCH($O388,'Hide Me'!$AE$3:$AI$3,0)))</f>
        <v/>
      </c>
      <c r="R388" s="48" t="str">
        <f>IF($Q388="","",VLOOKUP($Q388,'Hide Me'!$AD$11:$AE$14,2,FALSE))</f>
        <v/>
      </c>
      <c r="S388" s="45"/>
    </row>
    <row r="389" spans="1:19" s="19" customFormat="1" x14ac:dyDescent="0.25">
      <c r="A389" s="20"/>
      <c r="B389" s="90"/>
      <c r="C389" s="14"/>
      <c r="D389" s="110"/>
      <c r="E389" s="132"/>
      <c r="F389" s="132"/>
      <c r="G389" s="12"/>
      <c r="H389" s="113"/>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4"/>
      <c r="O389" s="89"/>
      <c r="P389" s="14"/>
      <c r="Q389" s="15" t="str">
        <f>IF(OR($O389="",$P389=""),"",INDEX('Hide Me'!$AE$4:$AI$8,MATCH($P389,'Hide Me'!$AD$4:$AD$8,0),MATCH($O389,'Hide Me'!$AE$3:$AI$3,0)))</f>
        <v/>
      </c>
      <c r="R389" s="48" t="str">
        <f>IF($Q389="","",VLOOKUP($Q389,'Hide Me'!$AD$11:$AE$14,2,FALSE))</f>
        <v/>
      </c>
      <c r="S389" s="45"/>
    </row>
    <row r="390" spans="1:19" s="19" customFormat="1" x14ac:dyDescent="0.25">
      <c r="A390" s="20"/>
      <c r="B390" s="90"/>
      <c r="C390" s="14"/>
      <c r="D390" s="110"/>
      <c r="E390" s="132"/>
      <c r="F390" s="132"/>
      <c r="G390" s="12"/>
      <c r="H390" s="113"/>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4"/>
      <c r="O390" s="89"/>
      <c r="P390" s="14"/>
      <c r="Q390" s="15" t="str">
        <f>IF(OR($O390="",$P390=""),"",INDEX('Hide Me'!$AE$4:$AI$8,MATCH($P390,'Hide Me'!$AD$4:$AD$8,0),MATCH($O390,'Hide Me'!$AE$3:$AI$3,0)))</f>
        <v/>
      </c>
      <c r="R390" s="48" t="str">
        <f>IF($Q390="","",VLOOKUP($Q390,'Hide Me'!$AD$11:$AE$14,2,FALSE))</f>
        <v/>
      </c>
      <c r="S390" s="45"/>
    </row>
    <row r="391" spans="1:19" s="19" customFormat="1" x14ac:dyDescent="0.25">
      <c r="A391" s="20"/>
      <c r="B391" s="90"/>
      <c r="C391" s="14"/>
      <c r="D391" s="110"/>
      <c r="E391" s="132"/>
      <c r="F391" s="132"/>
      <c r="G391" s="12"/>
      <c r="H391" s="113"/>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4"/>
      <c r="O391" s="89"/>
      <c r="P391" s="14"/>
      <c r="Q391" s="15" t="str">
        <f>IF(OR($O391="",$P391=""),"",INDEX('Hide Me'!$AE$4:$AI$8,MATCH($P391,'Hide Me'!$AD$4:$AD$8,0),MATCH($O391,'Hide Me'!$AE$3:$AI$3,0)))</f>
        <v/>
      </c>
      <c r="R391" s="48" t="str">
        <f>IF($Q391="","",VLOOKUP($Q391,'Hide Me'!$AD$11:$AE$14,2,FALSE))</f>
        <v/>
      </c>
      <c r="S391" s="45"/>
    </row>
    <row r="392" spans="1:19" s="19" customFormat="1" x14ac:dyDescent="0.25">
      <c r="A392" s="20"/>
      <c r="B392" s="90"/>
      <c r="C392" s="14"/>
      <c r="D392" s="110"/>
      <c r="E392" s="132"/>
      <c r="F392" s="132"/>
      <c r="G392" s="12"/>
      <c r="H392" s="113"/>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4"/>
      <c r="O392" s="89"/>
      <c r="P392" s="14"/>
      <c r="Q392" s="15" t="str">
        <f>IF(OR($O392="",$P392=""),"",INDEX('Hide Me'!$AE$4:$AI$8,MATCH($P392,'Hide Me'!$AD$4:$AD$8,0),MATCH($O392,'Hide Me'!$AE$3:$AI$3,0)))</f>
        <v/>
      </c>
      <c r="R392" s="48" t="str">
        <f>IF($Q392="","",VLOOKUP($Q392,'Hide Me'!$AD$11:$AE$14,2,FALSE))</f>
        <v/>
      </c>
      <c r="S392" s="45"/>
    </row>
    <row r="393" spans="1:19" s="19" customFormat="1" x14ac:dyDescent="0.25">
      <c r="A393" s="20"/>
      <c r="B393" s="90"/>
      <c r="C393" s="14"/>
      <c r="D393" s="110"/>
      <c r="E393" s="132"/>
      <c r="F393" s="132"/>
      <c r="G393" s="12"/>
      <c r="H393" s="113"/>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4"/>
      <c r="O393" s="89"/>
      <c r="P393" s="14"/>
      <c r="Q393" s="15" t="str">
        <f>IF(OR($O393="",$P393=""),"",INDEX('Hide Me'!$AE$4:$AI$8,MATCH($P393,'Hide Me'!$AD$4:$AD$8,0),MATCH($O393,'Hide Me'!$AE$3:$AI$3,0)))</f>
        <v/>
      </c>
      <c r="R393" s="48" t="str">
        <f>IF($Q393="","",VLOOKUP($Q393,'Hide Me'!$AD$11:$AE$14,2,FALSE))</f>
        <v/>
      </c>
      <c r="S393" s="45"/>
    </row>
    <row r="394" spans="1:19" s="19" customFormat="1" x14ac:dyDescent="0.25">
      <c r="A394" s="20"/>
      <c r="B394" s="90"/>
      <c r="C394" s="14"/>
      <c r="D394" s="110"/>
      <c r="E394" s="132"/>
      <c r="F394" s="132"/>
      <c r="G394" s="12"/>
      <c r="H394" s="113"/>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4"/>
      <c r="O394" s="89"/>
      <c r="P394" s="14"/>
      <c r="Q394" s="15" t="str">
        <f>IF(OR($O394="",$P394=""),"",INDEX('Hide Me'!$AE$4:$AI$8,MATCH($P394,'Hide Me'!$AD$4:$AD$8,0),MATCH($O394,'Hide Me'!$AE$3:$AI$3,0)))</f>
        <v/>
      </c>
      <c r="R394" s="48" t="str">
        <f>IF($Q394="","",VLOOKUP($Q394,'Hide Me'!$AD$11:$AE$14,2,FALSE))</f>
        <v/>
      </c>
      <c r="S394" s="45"/>
    </row>
    <row r="395" spans="1:19" s="19" customFormat="1" x14ac:dyDescent="0.25">
      <c r="A395" s="20"/>
      <c r="B395" s="90"/>
      <c r="C395" s="14"/>
      <c r="D395" s="110"/>
      <c r="E395" s="132"/>
      <c r="F395" s="132"/>
      <c r="G395" s="12"/>
      <c r="H395" s="113"/>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4"/>
      <c r="O395" s="89"/>
      <c r="P395" s="14"/>
      <c r="Q395" s="15" t="str">
        <f>IF(OR($O395="",$P395=""),"",INDEX('Hide Me'!$AE$4:$AI$8,MATCH($P395,'Hide Me'!$AD$4:$AD$8,0),MATCH($O395,'Hide Me'!$AE$3:$AI$3,0)))</f>
        <v/>
      </c>
      <c r="R395" s="48" t="str">
        <f>IF($Q395="","",VLOOKUP($Q395,'Hide Me'!$AD$11:$AE$14,2,FALSE))</f>
        <v/>
      </c>
      <c r="S395" s="45"/>
    </row>
    <row r="396" spans="1:19" s="19" customFormat="1" x14ac:dyDescent="0.25">
      <c r="A396" s="20"/>
      <c r="B396" s="90"/>
      <c r="C396" s="14"/>
      <c r="D396" s="110"/>
      <c r="E396" s="132"/>
      <c r="F396" s="132"/>
      <c r="G396" s="12"/>
      <c r="H396" s="113"/>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4"/>
      <c r="O396" s="89"/>
      <c r="P396" s="14"/>
      <c r="Q396" s="15" t="str">
        <f>IF(OR($O396="",$P396=""),"",INDEX('Hide Me'!$AE$4:$AI$8,MATCH($P396,'Hide Me'!$AD$4:$AD$8,0),MATCH($O396,'Hide Me'!$AE$3:$AI$3,0)))</f>
        <v/>
      </c>
      <c r="R396" s="48" t="str">
        <f>IF($Q396="","",VLOOKUP($Q396,'Hide Me'!$AD$11:$AE$14,2,FALSE))</f>
        <v/>
      </c>
      <c r="S396" s="45"/>
    </row>
    <row r="397" spans="1:19" s="19" customFormat="1" x14ac:dyDescent="0.25">
      <c r="A397" s="20"/>
      <c r="B397" s="90"/>
      <c r="C397" s="14"/>
      <c r="D397" s="110"/>
      <c r="E397" s="132"/>
      <c r="F397" s="132"/>
      <c r="G397" s="12"/>
      <c r="H397" s="113"/>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4"/>
      <c r="O397" s="89"/>
      <c r="P397" s="14"/>
      <c r="Q397" s="15" t="str">
        <f>IF(OR($O397="",$P397=""),"",INDEX('Hide Me'!$AE$4:$AI$8,MATCH($P397,'Hide Me'!$AD$4:$AD$8,0),MATCH($O397,'Hide Me'!$AE$3:$AI$3,0)))</f>
        <v/>
      </c>
      <c r="R397" s="48" t="str">
        <f>IF($Q397="","",VLOOKUP($Q397,'Hide Me'!$AD$11:$AE$14,2,FALSE))</f>
        <v/>
      </c>
      <c r="S397" s="45"/>
    </row>
    <row r="398" spans="1:19" s="19" customFormat="1" x14ac:dyDescent="0.25">
      <c r="A398" s="20"/>
      <c r="B398" s="90"/>
      <c r="C398" s="14"/>
      <c r="D398" s="110"/>
      <c r="E398" s="132"/>
      <c r="F398" s="132"/>
      <c r="G398" s="12"/>
      <c r="H398" s="113"/>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4"/>
      <c r="O398" s="89"/>
      <c r="P398" s="14"/>
      <c r="Q398" s="15" t="str">
        <f>IF(OR($O398="",$P398=""),"",INDEX('Hide Me'!$AE$4:$AI$8,MATCH($P398,'Hide Me'!$AD$4:$AD$8,0),MATCH($O398,'Hide Me'!$AE$3:$AI$3,0)))</f>
        <v/>
      </c>
      <c r="R398" s="48" t="str">
        <f>IF($Q398="","",VLOOKUP($Q398,'Hide Me'!$AD$11:$AE$14,2,FALSE))</f>
        <v/>
      </c>
      <c r="S398" s="45"/>
    </row>
    <row r="399" spans="1:19" s="19" customFormat="1" x14ac:dyDescent="0.25">
      <c r="A399" s="20"/>
      <c r="B399" s="90"/>
      <c r="C399" s="14"/>
      <c r="D399" s="110"/>
      <c r="E399" s="132"/>
      <c r="F399" s="132"/>
      <c r="G399" s="12"/>
      <c r="H399" s="113"/>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4"/>
      <c r="O399" s="89"/>
      <c r="P399" s="14"/>
      <c r="Q399" s="15" t="str">
        <f>IF(OR($O399="",$P399=""),"",INDEX('Hide Me'!$AE$4:$AI$8,MATCH($P399,'Hide Me'!$AD$4:$AD$8,0),MATCH($O399,'Hide Me'!$AE$3:$AI$3,0)))</f>
        <v/>
      </c>
      <c r="R399" s="48" t="str">
        <f>IF($Q399="","",VLOOKUP($Q399,'Hide Me'!$AD$11:$AE$14,2,FALSE))</f>
        <v/>
      </c>
      <c r="S399" s="45"/>
    </row>
    <row r="400" spans="1:19" s="19" customFormat="1" x14ac:dyDescent="0.25">
      <c r="A400" s="20"/>
      <c r="B400" s="90"/>
      <c r="C400" s="14"/>
      <c r="D400" s="110"/>
      <c r="E400" s="132"/>
      <c r="F400" s="132"/>
      <c r="G400" s="12"/>
      <c r="H400" s="113"/>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4"/>
      <c r="O400" s="89"/>
      <c r="P400" s="14"/>
      <c r="Q400" s="15" t="str">
        <f>IF(OR($O400="",$P400=""),"",INDEX('Hide Me'!$AE$4:$AI$8,MATCH($P400,'Hide Me'!$AD$4:$AD$8,0),MATCH($O400,'Hide Me'!$AE$3:$AI$3,0)))</f>
        <v/>
      </c>
      <c r="R400" s="48" t="str">
        <f>IF($Q400="","",VLOOKUP($Q400,'Hide Me'!$AD$11:$AE$14,2,FALSE))</f>
        <v/>
      </c>
      <c r="S400" s="45"/>
    </row>
    <row r="401" spans="1:19" s="19" customFormat="1" x14ac:dyDescent="0.25">
      <c r="A401" s="20"/>
      <c r="B401" s="90"/>
      <c r="C401" s="14"/>
      <c r="D401" s="110"/>
      <c r="E401" s="132"/>
      <c r="F401" s="132"/>
      <c r="G401" s="12"/>
      <c r="H401" s="113"/>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4"/>
      <c r="O401" s="89"/>
      <c r="P401" s="14"/>
      <c r="Q401" s="15" t="str">
        <f>IF(OR($O401="",$P401=""),"",INDEX('Hide Me'!$AE$4:$AI$8,MATCH($P401,'Hide Me'!$AD$4:$AD$8,0),MATCH($O401,'Hide Me'!$AE$3:$AI$3,0)))</f>
        <v/>
      </c>
      <c r="R401" s="48" t="str">
        <f>IF($Q401="","",VLOOKUP($Q401,'Hide Me'!$AD$11:$AE$14,2,FALSE))</f>
        <v/>
      </c>
      <c r="S401" s="45"/>
    </row>
    <row r="402" spans="1:19" s="19" customFormat="1" x14ac:dyDescent="0.25">
      <c r="A402" s="20"/>
      <c r="B402" s="90"/>
      <c r="C402" s="14"/>
      <c r="D402" s="110"/>
      <c r="E402" s="132"/>
      <c r="F402" s="132"/>
      <c r="G402" s="12"/>
      <c r="H402" s="113"/>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4"/>
      <c r="O402" s="89"/>
      <c r="P402" s="14"/>
      <c r="Q402" s="15" t="str">
        <f>IF(OR($O402="",$P402=""),"",INDEX('Hide Me'!$AE$4:$AI$8,MATCH($P402,'Hide Me'!$AD$4:$AD$8,0),MATCH($O402,'Hide Me'!$AE$3:$AI$3,0)))</f>
        <v/>
      </c>
      <c r="R402" s="48" t="str">
        <f>IF($Q402="","",VLOOKUP($Q402,'Hide Me'!$AD$11:$AE$14,2,FALSE))</f>
        <v/>
      </c>
      <c r="S402" s="45"/>
    </row>
    <row r="403" spans="1:19" s="19" customFormat="1" x14ac:dyDescent="0.25">
      <c r="A403" s="20"/>
      <c r="B403" s="90"/>
      <c r="C403" s="14"/>
      <c r="D403" s="110"/>
      <c r="E403" s="132"/>
      <c r="F403" s="132"/>
      <c r="G403" s="12"/>
      <c r="H403" s="113"/>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4"/>
      <c r="O403" s="89"/>
      <c r="P403" s="14"/>
      <c r="Q403" s="15" t="str">
        <f>IF(OR($O403="",$P403=""),"",INDEX('Hide Me'!$AE$4:$AI$8,MATCH($P403,'Hide Me'!$AD$4:$AD$8,0),MATCH($O403,'Hide Me'!$AE$3:$AI$3,0)))</f>
        <v/>
      </c>
      <c r="R403" s="48" t="str">
        <f>IF($Q403="","",VLOOKUP($Q403,'Hide Me'!$AD$11:$AE$14,2,FALSE))</f>
        <v/>
      </c>
      <c r="S403" s="45"/>
    </row>
    <row r="404" spans="1:19" s="19" customFormat="1" x14ac:dyDescent="0.25">
      <c r="A404" s="20"/>
      <c r="B404" s="90"/>
      <c r="C404" s="14"/>
      <c r="D404" s="110"/>
      <c r="E404" s="132"/>
      <c r="F404" s="132"/>
      <c r="G404" s="12"/>
      <c r="H404" s="113"/>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4"/>
      <c r="O404" s="89"/>
      <c r="P404" s="14"/>
      <c r="Q404" s="15" t="str">
        <f>IF(OR($O404="",$P404=""),"",INDEX('Hide Me'!$AE$4:$AI$8,MATCH($P404,'Hide Me'!$AD$4:$AD$8,0),MATCH($O404,'Hide Me'!$AE$3:$AI$3,0)))</f>
        <v/>
      </c>
      <c r="R404" s="48" t="str">
        <f>IF($Q404="","",VLOOKUP($Q404,'Hide Me'!$AD$11:$AE$14,2,FALSE))</f>
        <v/>
      </c>
      <c r="S404" s="45"/>
    </row>
    <row r="405" spans="1:19" s="19" customFormat="1" x14ac:dyDescent="0.25">
      <c r="A405" s="20"/>
      <c r="B405" s="90"/>
      <c r="C405" s="14"/>
      <c r="D405" s="110"/>
      <c r="E405" s="132"/>
      <c r="F405" s="132"/>
      <c r="G405" s="12"/>
      <c r="H405" s="113"/>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4"/>
      <c r="O405" s="89"/>
      <c r="P405" s="14"/>
      <c r="Q405" s="15" t="str">
        <f>IF(OR($O405="",$P405=""),"",INDEX('Hide Me'!$AE$4:$AI$8,MATCH($P405,'Hide Me'!$AD$4:$AD$8,0),MATCH($O405,'Hide Me'!$AE$3:$AI$3,0)))</f>
        <v/>
      </c>
      <c r="R405" s="48" t="str">
        <f>IF($Q405="","",VLOOKUP($Q405,'Hide Me'!$AD$11:$AE$14,2,FALSE))</f>
        <v/>
      </c>
      <c r="S405" s="45"/>
    </row>
    <row r="406" spans="1:19" s="19" customFormat="1" x14ac:dyDescent="0.25">
      <c r="A406" s="20"/>
      <c r="B406" s="90"/>
      <c r="C406" s="14"/>
      <c r="D406" s="110"/>
      <c r="E406" s="132"/>
      <c r="F406" s="132"/>
      <c r="G406" s="12"/>
      <c r="H406" s="113"/>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4"/>
      <c r="O406" s="89"/>
      <c r="P406" s="14"/>
      <c r="Q406" s="15" t="str">
        <f>IF(OR($O406="",$P406=""),"",INDEX('Hide Me'!$AE$4:$AI$8,MATCH($P406,'Hide Me'!$AD$4:$AD$8,0),MATCH($O406,'Hide Me'!$AE$3:$AI$3,0)))</f>
        <v/>
      </c>
      <c r="R406" s="48" t="str">
        <f>IF($Q406="","",VLOOKUP($Q406,'Hide Me'!$AD$11:$AE$14,2,FALSE))</f>
        <v/>
      </c>
      <c r="S406" s="45"/>
    </row>
    <row r="407" spans="1:19" s="19" customFormat="1" x14ac:dyDescent="0.25">
      <c r="A407" s="20"/>
      <c r="B407" s="90"/>
      <c r="C407" s="14"/>
      <c r="D407" s="110"/>
      <c r="E407" s="132"/>
      <c r="F407" s="132"/>
      <c r="G407" s="12"/>
      <c r="H407" s="113"/>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4"/>
      <c r="O407" s="89"/>
      <c r="P407" s="14"/>
      <c r="Q407" s="15" t="str">
        <f>IF(OR($O407="",$P407=""),"",INDEX('Hide Me'!$AE$4:$AI$8,MATCH($P407,'Hide Me'!$AD$4:$AD$8,0),MATCH($O407,'Hide Me'!$AE$3:$AI$3,0)))</f>
        <v/>
      </c>
      <c r="R407" s="48" t="str">
        <f>IF($Q407="","",VLOOKUP($Q407,'Hide Me'!$AD$11:$AE$14,2,FALSE))</f>
        <v/>
      </c>
      <c r="S407" s="45"/>
    </row>
    <row r="408" spans="1:19" s="19" customFormat="1" x14ac:dyDescent="0.25">
      <c r="A408" s="20"/>
      <c r="B408" s="90"/>
      <c r="C408" s="14"/>
      <c r="D408" s="110"/>
      <c r="E408" s="132"/>
      <c r="F408" s="132"/>
      <c r="G408" s="12"/>
      <c r="H408" s="113"/>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4"/>
      <c r="O408" s="89"/>
      <c r="P408" s="14"/>
      <c r="Q408" s="15" t="str">
        <f>IF(OR($O408="",$P408=""),"",INDEX('Hide Me'!$AE$4:$AI$8,MATCH($P408,'Hide Me'!$AD$4:$AD$8,0),MATCH($O408,'Hide Me'!$AE$3:$AI$3,0)))</f>
        <v/>
      </c>
      <c r="R408" s="48" t="str">
        <f>IF($Q408="","",VLOOKUP($Q408,'Hide Me'!$AD$11:$AE$14,2,FALSE))</f>
        <v/>
      </c>
      <c r="S408" s="45"/>
    </row>
    <row r="409" spans="1:19" s="19" customFormat="1" x14ac:dyDescent="0.25">
      <c r="A409" s="20"/>
      <c r="B409" s="90"/>
      <c r="C409" s="14"/>
      <c r="D409" s="110"/>
      <c r="E409" s="132"/>
      <c r="F409" s="132"/>
      <c r="G409" s="12"/>
      <c r="H409" s="113"/>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4"/>
      <c r="O409" s="89"/>
      <c r="P409" s="14"/>
      <c r="Q409" s="15" t="str">
        <f>IF(OR($O409="",$P409=""),"",INDEX('Hide Me'!$AE$4:$AI$8,MATCH($P409,'Hide Me'!$AD$4:$AD$8,0),MATCH($O409,'Hide Me'!$AE$3:$AI$3,0)))</f>
        <v/>
      </c>
      <c r="R409" s="48" t="str">
        <f>IF($Q409="","",VLOOKUP($Q409,'Hide Me'!$AD$11:$AE$14,2,FALSE))</f>
        <v/>
      </c>
      <c r="S409" s="45"/>
    </row>
    <row r="410" spans="1:19" s="19" customFormat="1" x14ac:dyDescent="0.25">
      <c r="A410" s="20"/>
      <c r="B410" s="90"/>
      <c r="C410" s="14"/>
      <c r="D410" s="110"/>
      <c r="E410" s="132"/>
      <c r="F410" s="132"/>
      <c r="G410" s="12"/>
      <c r="H410" s="113"/>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4"/>
      <c r="O410" s="89"/>
      <c r="P410" s="14"/>
      <c r="Q410" s="15" t="str">
        <f>IF(OR($O410="",$P410=""),"",INDEX('Hide Me'!$AE$4:$AI$8,MATCH($P410,'Hide Me'!$AD$4:$AD$8,0),MATCH($O410,'Hide Me'!$AE$3:$AI$3,0)))</f>
        <v/>
      </c>
      <c r="R410" s="48" t="str">
        <f>IF($Q410="","",VLOOKUP($Q410,'Hide Me'!$AD$11:$AE$14,2,FALSE))</f>
        <v/>
      </c>
      <c r="S410" s="45"/>
    </row>
    <row r="411" spans="1:19" s="19" customFormat="1" x14ac:dyDescent="0.25">
      <c r="A411" s="20"/>
      <c r="B411" s="90"/>
      <c r="C411" s="14"/>
      <c r="D411" s="110"/>
      <c r="E411" s="132"/>
      <c r="F411" s="132"/>
      <c r="G411" s="12"/>
      <c r="H411" s="113"/>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4"/>
      <c r="O411" s="89"/>
      <c r="P411" s="14"/>
      <c r="Q411" s="15" t="str">
        <f>IF(OR($O411="",$P411=""),"",INDEX('Hide Me'!$AE$4:$AI$8,MATCH($P411,'Hide Me'!$AD$4:$AD$8,0),MATCH($O411,'Hide Me'!$AE$3:$AI$3,0)))</f>
        <v/>
      </c>
      <c r="R411" s="48" t="str">
        <f>IF($Q411="","",VLOOKUP($Q411,'Hide Me'!$AD$11:$AE$14,2,FALSE))</f>
        <v/>
      </c>
      <c r="S411" s="45"/>
    </row>
    <row r="412" spans="1:19" s="19" customFormat="1" x14ac:dyDescent="0.25">
      <c r="A412" s="20"/>
      <c r="B412" s="90"/>
      <c r="C412" s="14"/>
      <c r="D412" s="110"/>
      <c r="E412" s="132"/>
      <c r="F412" s="132"/>
      <c r="G412" s="12"/>
      <c r="H412" s="113"/>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4"/>
      <c r="O412" s="89"/>
      <c r="P412" s="14"/>
      <c r="Q412" s="15" t="str">
        <f>IF(OR($O412="",$P412=""),"",INDEX('Hide Me'!$AE$4:$AI$8,MATCH($P412,'Hide Me'!$AD$4:$AD$8,0),MATCH($O412,'Hide Me'!$AE$3:$AI$3,0)))</f>
        <v/>
      </c>
      <c r="R412" s="48" t="str">
        <f>IF($Q412="","",VLOOKUP($Q412,'Hide Me'!$AD$11:$AE$14,2,FALSE))</f>
        <v/>
      </c>
      <c r="S412" s="45"/>
    </row>
    <row r="413" spans="1:19" s="19" customFormat="1" x14ac:dyDescent="0.25">
      <c r="A413" s="20"/>
      <c r="B413" s="90"/>
      <c r="C413" s="14"/>
      <c r="D413" s="110"/>
      <c r="E413" s="132"/>
      <c r="F413" s="132"/>
      <c r="G413" s="12"/>
      <c r="H413" s="113"/>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4"/>
      <c r="O413" s="89"/>
      <c r="P413" s="14"/>
      <c r="Q413" s="15" t="str">
        <f>IF(OR($O413="",$P413=""),"",INDEX('Hide Me'!$AE$4:$AI$8,MATCH($P413,'Hide Me'!$AD$4:$AD$8,0),MATCH($O413,'Hide Me'!$AE$3:$AI$3,0)))</f>
        <v/>
      </c>
      <c r="R413" s="48" t="str">
        <f>IF($Q413="","",VLOOKUP($Q413,'Hide Me'!$AD$11:$AE$14,2,FALSE))</f>
        <v/>
      </c>
      <c r="S413" s="45"/>
    </row>
    <row r="414" spans="1:19" s="19" customFormat="1" x14ac:dyDescent="0.25">
      <c r="A414" s="20"/>
      <c r="B414" s="90"/>
      <c r="C414" s="14"/>
      <c r="D414" s="110"/>
      <c r="E414" s="132"/>
      <c r="F414" s="132"/>
      <c r="G414" s="12"/>
      <c r="H414" s="113"/>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4"/>
      <c r="O414" s="89"/>
      <c r="P414" s="14"/>
      <c r="Q414" s="15" t="str">
        <f>IF(OR($O414="",$P414=""),"",INDEX('Hide Me'!$AE$4:$AI$8,MATCH($P414,'Hide Me'!$AD$4:$AD$8,0),MATCH($O414,'Hide Me'!$AE$3:$AI$3,0)))</f>
        <v/>
      </c>
      <c r="R414" s="48" t="str">
        <f>IF($Q414="","",VLOOKUP($Q414,'Hide Me'!$AD$11:$AE$14,2,FALSE))</f>
        <v/>
      </c>
      <c r="S414" s="45"/>
    </row>
    <row r="415" spans="1:19" s="19" customFormat="1" x14ac:dyDescent="0.25">
      <c r="A415" s="20"/>
      <c r="B415" s="90"/>
      <c r="C415" s="14"/>
      <c r="D415" s="110"/>
      <c r="E415" s="132"/>
      <c r="F415" s="132"/>
      <c r="G415" s="12"/>
      <c r="H415" s="113"/>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4"/>
      <c r="O415" s="89"/>
      <c r="P415" s="14"/>
      <c r="Q415" s="15" t="str">
        <f>IF(OR($O415="",$P415=""),"",INDEX('Hide Me'!$AE$4:$AI$8,MATCH($P415,'Hide Me'!$AD$4:$AD$8,0),MATCH($O415,'Hide Me'!$AE$3:$AI$3,0)))</f>
        <v/>
      </c>
      <c r="R415" s="48" t="str">
        <f>IF($Q415="","",VLOOKUP($Q415,'Hide Me'!$AD$11:$AE$14,2,FALSE))</f>
        <v/>
      </c>
      <c r="S415" s="45"/>
    </row>
    <row r="416" spans="1:19" s="19" customFormat="1" x14ac:dyDescent="0.25">
      <c r="A416" s="20"/>
      <c r="B416" s="90"/>
      <c r="C416" s="14"/>
      <c r="D416" s="110"/>
      <c r="E416" s="132"/>
      <c r="F416" s="132"/>
      <c r="G416" s="12"/>
      <c r="H416" s="113"/>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4"/>
      <c r="O416" s="89"/>
      <c r="P416" s="14"/>
      <c r="Q416" s="15" t="str">
        <f>IF(OR($O416="",$P416=""),"",INDEX('Hide Me'!$AE$4:$AI$8,MATCH($P416,'Hide Me'!$AD$4:$AD$8,0),MATCH($O416,'Hide Me'!$AE$3:$AI$3,0)))</f>
        <v/>
      </c>
      <c r="R416" s="48" t="str">
        <f>IF($Q416="","",VLOOKUP($Q416,'Hide Me'!$AD$11:$AE$14,2,FALSE))</f>
        <v/>
      </c>
      <c r="S416" s="45"/>
    </row>
    <row r="417" spans="1:19" s="19" customFormat="1" x14ac:dyDescent="0.25">
      <c r="A417" s="20"/>
      <c r="B417" s="90"/>
      <c r="C417" s="14"/>
      <c r="D417" s="110"/>
      <c r="E417" s="132"/>
      <c r="F417" s="132"/>
      <c r="G417" s="12"/>
      <c r="H417" s="113"/>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4"/>
      <c r="O417" s="89"/>
      <c r="P417" s="14"/>
      <c r="Q417" s="15" t="str">
        <f>IF(OR($O417="",$P417=""),"",INDEX('Hide Me'!$AE$4:$AI$8,MATCH($P417,'Hide Me'!$AD$4:$AD$8,0),MATCH($O417,'Hide Me'!$AE$3:$AI$3,0)))</f>
        <v/>
      </c>
      <c r="R417" s="48" t="str">
        <f>IF($Q417="","",VLOOKUP($Q417,'Hide Me'!$AD$11:$AE$14,2,FALSE))</f>
        <v/>
      </c>
      <c r="S417" s="45"/>
    </row>
    <row r="418" spans="1:19" s="19" customFormat="1" x14ac:dyDescent="0.25">
      <c r="A418" s="20"/>
      <c r="B418" s="90"/>
      <c r="C418" s="14"/>
      <c r="D418" s="110"/>
      <c r="E418" s="132"/>
      <c r="F418" s="132"/>
      <c r="G418" s="12"/>
      <c r="H418" s="113"/>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4"/>
      <c r="O418" s="89"/>
      <c r="P418" s="14"/>
      <c r="Q418" s="15" t="str">
        <f>IF(OR($O418="",$P418=""),"",INDEX('Hide Me'!$AE$4:$AI$8,MATCH($P418,'Hide Me'!$AD$4:$AD$8,0),MATCH($O418,'Hide Me'!$AE$3:$AI$3,0)))</f>
        <v/>
      </c>
      <c r="R418" s="48" t="str">
        <f>IF($Q418="","",VLOOKUP($Q418,'Hide Me'!$AD$11:$AE$14,2,FALSE))</f>
        <v/>
      </c>
      <c r="S418" s="45"/>
    </row>
    <row r="419" spans="1:19" s="19" customFormat="1" x14ac:dyDescent="0.25">
      <c r="A419" s="20"/>
      <c r="B419" s="90"/>
      <c r="C419" s="14"/>
      <c r="D419" s="110"/>
      <c r="E419" s="132"/>
      <c r="F419" s="132"/>
      <c r="G419" s="12"/>
      <c r="H419" s="113"/>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4"/>
      <c r="O419" s="89"/>
      <c r="P419" s="14"/>
      <c r="Q419" s="15" t="str">
        <f>IF(OR($O419="",$P419=""),"",INDEX('Hide Me'!$AE$4:$AI$8,MATCH($P419,'Hide Me'!$AD$4:$AD$8,0),MATCH($O419,'Hide Me'!$AE$3:$AI$3,0)))</f>
        <v/>
      </c>
      <c r="R419" s="48" t="str">
        <f>IF($Q419="","",VLOOKUP($Q419,'Hide Me'!$AD$11:$AE$14,2,FALSE))</f>
        <v/>
      </c>
      <c r="S419" s="45"/>
    </row>
    <row r="420" spans="1:19" s="19" customFormat="1" x14ac:dyDescent="0.25">
      <c r="A420" s="20"/>
      <c r="B420" s="90"/>
      <c r="C420" s="14"/>
      <c r="D420" s="110"/>
      <c r="E420" s="132"/>
      <c r="F420" s="132"/>
      <c r="G420" s="12"/>
      <c r="H420" s="113"/>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4"/>
      <c r="O420" s="89"/>
      <c r="P420" s="14"/>
      <c r="Q420" s="15" t="str">
        <f>IF(OR($O420="",$P420=""),"",INDEX('Hide Me'!$AE$4:$AI$8,MATCH($P420,'Hide Me'!$AD$4:$AD$8,0),MATCH($O420,'Hide Me'!$AE$3:$AI$3,0)))</f>
        <v/>
      </c>
      <c r="R420" s="48" t="str">
        <f>IF($Q420="","",VLOOKUP($Q420,'Hide Me'!$AD$11:$AE$14,2,FALSE))</f>
        <v/>
      </c>
      <c r="S420" s="45"/>
    </row>
    <row r="421" spans="1:19" s="19" customFormat="1" x14ac:dyDescent="0.25">
      <c r="A421" s="20"/>
      <c r="B421" s="90"/>
      <c r="C421" s="14"/>
      <c r="D421" s="110"/>
      <c r="E421" s="132"/>
      <c r="F421" s="132"/>
      <c r="G421" s="12"/>
      <c r="H421" s="113"/>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4"/>
      <c r="O421" s="89"/>
      <c r="P421" s="14"/>
      <c r="Q421" s="15" t="str">
        <f>IF(OR($O421="",$P421=""),"",INDEX('Hide Me'!$AE$4:$AI$8,MATCH($P421,'Hide Me'!$AD$4:$AD$8,0),MATCH($O421,'Hide Me'!$AE$3:$AI$3,0)))</f>
        <v/>
      </c>
      <c r="R421" s="48" t="str">
        <f>IF($Q421="","",VLOOKUP($Q421,'Hide Me'!$AD$11:$AE$14,2,FALSE))</f>
        <v/>
      </c>
      <c r="S421" s="45"/>
    </row>
    <row r="422" spans="1:19" s="19" customFormat="1" x14ac:dyDescent="0.25">
      <c r="A422" s="20"/>
      <c r="B422" s="90"/>
      <c r="C422" s="14"/>
      <c r="D422" s="110"/>
      <c r="E422" s="132"/>
      <c r="F422" s="132"/>
      <c r="G422" s="12"/>
      <c r="H422" s="113"/>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4"/>
      <c r="O422" s="89"/>
      <c r="P422" s="14"/>
      <c r="Q422" s="15" t="str">
        <f>IF(OR($O422="",$P422=""),"",INDEX('Hide Me'!$AE$4:$AI$8,MATCH($P422,'Hide Me'!$AD$4:$AD$8,0),MATCH($O422,'Hide Me'!$AE$3:$AI$3,0)))</f>
        <v/>
      </c>
      <c r="R422" s="48" t="str">
        <f>IF($Q422="","",VLOOKUP($Q422,'Hide Me'!$AD$11:$AE$14,2,FALSE))</f>
        <v/>
      </c>
      <c r="S422" s="45"/>
    </row>
    <row r="423" spans="1:19" s="19" customFormat="1" x14ac:dyDescent="0.25">
      <c r="A423" s="20"/>
      <c r="B423" s="90"/>
      <c r="C423" s="14"/>
      <c r="D423" s="110"/>
      <c r="E423" s="132"/>
      <c r="F423" s="132"/>
      <c r="G423" s="12"/>
      <c r="H423" s="113"/>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4"/>
      <c r="O423" s="89"/>
      <c r="P423" s="14"/>
      <c r="Q423" s="15" t="str">
        <f>IF(OR($O423="",$P423=""),"",INDEX('Hide Me'!$AE$4:$AI$8,MATCH($P423,'Hide Me'!$AD$4:$AD$8,0),MATCH($O423,'Hide Me'!$AE$3:$AI$3,0)))</f>
        <v/>
      </c>
      <c r="R423" s="48" t="str">
        <f>IF($Q423="","",VLOOKUP($Q423,'Hide Me'!$AD$11:$AE$14,2,FALSE))</f>
        <v/>
      </c>
      <c r="S423" s="45"/>
    </row>
    <row r="424" spans="1:19" s="19" customFormat="1" x14ac:dyDescent="0.25">
      <c r="A424" s="20"/>
      <c r="B424" s="90"/>
      <c r="C424" s="14"/>
      <c r="D424" s="110"/>
      <c r="E424" s="132"/>
      <c r="F424" s="132"/>
      <c r="G424" s="12"/>
      <c r="H424" s="113"/>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4"/>
      <c r="O424" s="89"/>
      <c r="P424" s="14"/>
      <c r="Q424" s="15" t="str">
        <f>IF(OR($O424="",$P424=""),"",INDEX('Hide Me'!$AE$4:$AI$8,MATCH($P424,'Hide Me'!$AD$4:$AD$8,0),MATCH($O424,'Hide Me'!$AE$3:$AI$3,0)))</f>
        <v/>
      </c>
      <c r="R424" s="48" t="str">
        <f>IF($Q424="","",VLOOKUP($Q424,'Hide Me'!$AD$11:$AE$14,2,FALSE))</f>
        <v/>
      </c>
      <c r="S424" s="45"/>
    </row>
    <row r="425" spans="1:19" s="19" customFormat="1" x14ac:dyDescent="0.25">
      <c r="A425" s="20"/>
      <c r="B425" s="90"/>
      <c r="C425" s="14"/>
      <c r="D425" s="110"/>
      <c r="E425" s="132"/>
      <c r="F425" s="132"/>
      <c r="G425" s="12"/>
      <c r="H425" s="113"/>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4"/>
      <c r="O425" s="89"/>
      <c r="P425" s="14"/>
      <c r="Q425" s="15" t="str">
        <f>IF(OR($O425="",$P425=""),"",INDEX('Hide Me'!$AE$4:$AI$8,MATCH($P425,'Hide Me'!$AD$4:$AD$8,0),MATCH($O425,'Hide Me'!$AE$3:$AI$3,0)))</f>
        <v/>
      </c>
      <c r="R425" s="48" t="str">
        <f>IF($Q425="","",VLOOKUP($Q425,'Hide Me'!$AD$11:$AE$14,2,FALSE))</f>
        <v/>
      </c>
      <c r="S425" s="45"/>
    </row>
    <row r="426" spans="1:19" s="19" customFormat="1" x14ac:dyDescent="0.25">
      <c r="A426" s="20"/>
      <c r="B426" s="90"/>
      <c r="C426" s="14"/>
      <c r="D426" s="110"/>
      <c r="E426" s="132"/>
      <c r="F426" s="132"/>
      <c r="G426" s="12"/>
      <c r="H426" s="113"/>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4"/>
      <c r="O426" s="89"/>
      <c r="P426" s="14"/>
      <c r="Q426" s="15" t="str">
        <f>IF(OR($O426="",$P426=""),"",INDEX('Hide Me'!$AE$4:$AI$8,MATCH($P426,'Hide Me'!$AD$4:$AD$8,0),MATCH($O426,'Hide Me'!$AE$3:$AI$3,0)))</f>
        <v/>
      </c>
      <c r="R426" s="48" t="str">
        <f>IF($Q426="","",VLOOKUP($Q426,'Hide Me'!$AD$11:$AE$14,2,FALSE))</f>
        <v/>
      </c>
      <c r="S426" s="45"/>
    </row>
    <row r="427" spans="1:19" s="19" customFormat="1" x14ac:dyDescent="0.25">
      <c r="A427" s="20"/>
      <c r="B427" s="90"/>
      <c r="C427" s="14"/>
      <c r="D427" s="110"/>
      <c r="E427" s="132"/>
      <c r="F427" s="132"/>
      <c r="G427" s="12"/>
      <c r="H427" s="113"/>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4"/>
      <c r="O427" s="89"/>
      <c r="P427" s="14"/>
      <c r="Q427" s="15" t="str">
        <f>IF(OR($O427="",$P427=""),"",INDEX('Hide Me'!$AE$4:$AI$8,MATCH($P427,'Hide Me'!$AD$4:$AD$8,0),MATCH($O427,'Hide Me'!$AE$3:$AI$3,0)))</f>
        <v/>
      </c>
      <c r="R427" s="48" t="str">
        <f>IF($Q427="","",VLOOKUP($Q427,'Hide Me'!$AD$11:$AE$14,2,FALSE))</f>
        <v/>
      </c>
      <c r="S427" s="45"/>
    </row>
    <row r="428" spans="1:19" s="19" customFormat="1" x14ac:dyDescent="0.25">
      <c r="A428" s="20"/>
      <c r="B428" s="90"/>
      <c r="C428" s="14"/>
      <c r="D428" s="110"/>
      <c r="E428" s="132"/>
      <c r="F428" s="132"/>
      <c r="G428" s="12"/>
      <c r="H428" s="113"/>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4"/>
      <c r="O428" s="89"/>
      <c r="P428" s="14"/>
      <c r="Q428" s="15" t="str">
        <f>IF(OR($O428="",$P428=""),"",INDEX('Hide Me'!$AE$4:$AI$8,MATCH($P428,'Hide Me'!$AD$4:$AD$8,0),MATCH($O428,'Hide Me'!$AE$3:$AI$3,0)))</f>
        <v/>
      </c>
      <c r="R428" s="48" t="str">
        <f>IF($Q428="","",VLOOKUP($Q428,'Hide Me'!$AD$11:$AE$14,2,FALSE))</f>
        <v/>
      </c>
      <c r="S428" s="45"/>
    </row>
    <row r="429" spans="1:19" s="19" customFormat="1" x14ac:dyDescent="0.25">
      <c r="A429" s="20"/>
      <c r="B429" s="90"/>
      <c r="C429" s="14"/>
      <c r="D429" s="110"/>
      <c r="E429" s="132"/>
      <c r="F429" s="132"/>
      <c r="G429" s="12"/>
      <c r="H429" s="113"/>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4"/>
      <c r="O429" s="89"/>
      <c r="P429" s="14"/>
      <c r="Q429" s="15" t="str">
        <f>IF(OR($O429="",$P429=""),"",INDEX('Hide Me'!$AE$4:$AI$8,MATCH($P429,'Hide Me'!$AD$4:$AD$8,0),MATCH($O429,'Hide Me'!$AE$3:$AI$3,0)))</f>
        <v/>
      </c>
      <c r="R429" s="48" t="str">
        <f>IF($Q429="","",VLOOKUP($Q429,'Hide Me'!$AD$11:$AE$14,2,FALSE))</f>
        <v/>
      </c>
      <c r="S429" s="45"/>
    </row>
    <row r="430" spans="1:19" s="19" customFormat="1" x14ac:dyDescent="0.25">
      <c r="A430" s="20"/>
      <c r="B430" s="90"/>
      <c r="C430" s="14"/>
      <c r="D430" s="110"/>
      <c r="E430" s="132"/>
      <c r="F430" s="132"/>
      <c r="G430" s="12"/>
      <c r="H430" s="113"/>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4"/>
      <c r="O430" s="89"/>
      <c r="P430" s="14"/>
      <c r="Q430" s="15" t="str">
        <f>IF(OR($O430="",$P430=""),"",INDEX('Hide Me'!$AE$4:$AI$8,MATCH($P430,'Hide Me'!$AD$4:$AD$8,0),MATCH($O430,'Hide Me'!$AE$3:$AI$3,0)))</f>
        <v/>
      </c>
      <c r="R430" s="48" t="str">
        <f>IF($Q430="","",VLOOKUP($Q430,'Hide Me'!$AD$11:$AE$14,2,FALSE))</f>
        <v/>
      </c>
      <c r="S430" s="45"/>
    </row>
    <row r="431" spans="1:19" s="19" customFormat="1" x14ac:dyDescent="0.25">
      <c r="A431" s="20"/>
      <c r="B431" s="90"/>
      <c r="C431" s="14"/>
      <c r="D431" s="110"/>
      <c r="E431" s="132"/>
      <c r="F431" s="132"/>
      <c r="G431" s="12"/>
      <c r="H431" s="113"/>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4"/>
      <c r="O431" s="89"/>
      <c r="P431" s="14"/>
      <c r="Q431" s="15" t="str">
        <f>IF(OR($O431="",$P431=""),"",INDEX('Hide Me'!$AE$4:$AI$8,MATCH($P431,'Hide Me'!$AD$4:$AD$8,0),MATCH($O431,'Hide Me'!$AE$3:$AI$3,0)))</f>
        <v/>
      </c>
      <c r="R431" s="48" t="str">
        <f>IF($Q431="","",VLOOKUP($Q431,'Hide Me'!$AD$11:$AE$14,2,FALSE))</f>
        <v/>
      </c>
      <c r="S431" s="45"/>
    </row>
    <row r="432" spans="1:19" s="19" customFormat="1" x14ac:dyDescent="0.25">
      <c r="A432" s="20"/>
      <c r="B432" s="90"/>
      <c r="C432" s="14"/>
      <c r="D432" s="110"/>
      <c r="E432" s="132"/>
      <c r="F432" s="132"/>
      <c r="G432" s="12"/>
      <c r="H432" s="113"/>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4"/>
      <c r="O432" s="89"/>
      <c r="P432" s="14"/>
      <c r="Q432" s="15" t="str">
        <f>IF(OR($O432="",$P432=""),"",INDEX('Hide Me'!$AE$4:$AI$8,MATCH($P432,'Hide Me'!$AD$4:$AD$8,0),MATCH($O432,'Hide Me'!$AE$3:$AI$3,0)))</f>
        <v/>
      </c>
      <c r="R432" s="48" t="str">
        <f>IF($Q432="","",VLOOKUP($Q432,'Hide Me'!$AD$11:$AE$14,2,FALSE))</f>
        <v/>
      </c>
      <c r="S432" s="45"/>
    </row>
    <row r="433" spans="1:19" s="19" customFormat="1" x14ac:dyDescent="0.25">
      <c r="A433" s="20"/>
      <c r="B433" s="90"/>
      <c r="C433" s="14"/>
      <c r="D433" s="110"/>
      <c r="E433" s="132"/>
      <c r="F433" s="132"/>
      <c r="G433" s="12"/>
      <c r="H433" s="113"/>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4"/>
      <c r="O433" s="89"/>
      <c r="P433" s="14"/>
      <c r="Q433" s="15" t="str">
        <f>IF(OR($O433="",$P433=""),"",INDEX('Hide Me'!$AE$4:$AI$8,MATCH($P433,'Hide Me'!$AD$4:$AD$8,0),MATCH($O433,'Hide Me'!$AE$3:$AI$3,0)))</f>
        <v/>
      </c>
      <c r="R433" s="48" t="str">
        <f>IF($Q433="","",VLOOKUP($Q433,'Hide Me'!$AD$11:$AE$14,2,FALSE))</f>
        <v/>
      </c>
      <c r="S433" s="45"/>
    </row>
    <row r="434" spans="1:19" s="19" customFormat="1" x14ac:dyDescent="0.25">
      <c r="A434" s="20"/>
      <c r="B434" s="90"/>
      <c r="C434" s="14"/>
      <c r="D434" s="110"/>
      <c r="E434" s="132"/>
      <c r="F434" s="132"/>
      <c r="G434" s="12"/>
      <c r="H434" s="113"/>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4"/>
      <c r="O434" s="89"/>
      <c r="P434" s="14"/>
      <c r="Q434" s="15" t="str">
        <f>IF(OR($O434="",$P434=""),"",INDEX('Hide Me'!$AE$4:$AI$8,MATCH($P434,'Hide Me'!$AD$4:$AD$8,0),MATCH($O434,'Hide Me'!$AE$3:$AI$3,0)))</f>
        <v/>
      </c>
      <c r="R434" s="48" t="str">
        <f>IF($Q434="","",VLOOKUP($Q434,'Hide Me'!$AD$11:$AE$14,2,FALSE))</f>
        <v/>
      </c>
      <c r="S434" s="45"/>
    </row>
    <row r="435" spans="1:19" s="19" customFormat="1" x14ac:dyDescent="0.25">
      <c r="A435" s="20"/>
      <c r="B435" s="90"/>
      <c r="C435" s="14"/>
      <c r="D435" s="110"/>
      <c r="E435" s="132"/>
      <c r="F435" s="132"/>
      <c r="G435" s="12"/>
      <c r="H435" s="113"/>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4"/>
      <c r="O435" s="89"/>
      <c r="P435" s="14"/>
      <c r="Q435" s="15" t="str">
        <f>IF(OR($O435="",$P435=""),"",INDEX('Hide Me'!$AE$4:$AI$8,MATCH($P435,'Hide Me'!$AD$4:$AD$8,0),MATCH($O435,'Hide Me'!$AE$3:$AI$3,0)))</f>
        <v/>
      </c>
      <c r="R435" s="48" t="str">
        <f>IF($Q435="","",VLOOKUP($Q435,'Hide Me'!$AD$11:$AE$14,2,FALSE))</f>
        <v/>
      </c>
      <c r="S435" s="45"/>
    </row>
    <row r="436" spans="1:19" s="19" customFormat="1" x14ac:dyDescent="0.25">
      <c r="A436" s="20"/>
      <c r="B436" s="90"/>
      <c r="C436" s="14"/>
      <c r="D436" s="110"/>
      <c r="E436" s="132"/>
      <c r="F436" s="132"/>
      <c r="G436" s="12"/>
      <c r="H436" s="113"/>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4"/>
      <c r="O436" s="89"/>
      <c r="P436" s="14"/>
      <c r="Q436" s="15" t="str">
        <f>IF(OR($O436="",$P436=""),"",INDEX('Hide Me'!$AE$4:$AI$8,MATCH($P436,'Hide Me'!$AD$4:$AD$8,0),MATCH($O436,'Hide Me'!$AE$3:$AI$3,0)))</f>
        <v/>
      </c>
      <c r="R436" s="48" t="str">
        <f>IF($Q436="","",VLOOKUP($Q436,'Hide Me'!$AD$11:$AE$14,2,FALSE))</f>
        <v/>
      </c>
      <c r="S436" s="45"/>
    </row>
    <row r="437" spans="1:19" s="19" customFormat="1" x14ac:dyDescent="0.25">
      <c r="A437" s="20"/>
      <c r="B437" s="90"/>
      <c r="C437" s="14"/>
      <c r="D437" s="110"/>
      <c r="E437" s="132"/>
      <c r="F437" s="132"/>
      <c r="G437" s="12"/>
      <c r="H437" s="113"/>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4"/>
      <c r="O437" s="89"/>
      <c r="P437" s="14"/>
      <c r="Q437" s="15" t="str">
        <f>IF(OR($O437="",$P437=""),"",INDEX('Hide Me'!$AE$4:$AI$8,MATCH($P437,'Hide Me'!$AD$4:$AD$8,0),MATCH($O437,'Hide Me'!$AE$3:$AI$3,0)))</f>
        <v/>
      </c>
      <c r="R437" s="48" t="str">
        <f>IF($Q437="","",VLOOKUP($Q437,'Hide Me'!$AD$11:$AE$14,2,FALSE))</f>
        <v/>
      </c>
      <c r="S437" s="45"/>
    </row>
    <row r="438" spans="1:19" s="19" customFormat="1" x14ac:dyDescent="0.25">
      <c r="A438" s="20"/>
      <c r="B438" s="90"/>
      <c r="C438" s="14"/>
      <c r="D438" s="110"/>
      <c r="E438" s="132"/>
      <c r="F438" s="132"/>
      <c r="G438" s="12"/>
      <c r="H438" s="113"/>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4"/>
      <c r="O438" s="89"/>
      <c r="P438" s="14"/>
      <c r="Q438" s="15" t="str">
        <f>IF(OR($O438="",$P438=""),"",INDEX('Hide Me'!$AE$4:$AI$8,MATCH($P438,'Hide Me'!$AD$4:$AD$8,0),MATCH($O438,'Hide Me'!$AE$3:$AI$3,0)))</f>
        <v/>
      </c>
      <c r="R438" s="48" t="str">
        <f>IF($Q438="","",VLOOKUP($Q438,'Hide Me'!$AD$11:$AE$14,2,FALSE))</f>
        <v/>
      </c>
      <c r="S438" s="45"/>
    </row>
    <row r="439" spans="1:19" s="19" customFormat="1" x14ac:dyDescent="0.25">
      <c r="A439" s="20"/>
      <c r="B439" s="90"/>
      <c r="C439" s="14"/>
      <c r="D439" s="110"/>
      <c r="E439" s="132"/>
      <c r="F439" s="132"/>
      <c r="G439" s="12"/>
      <c r="H439" s="113"/>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4"/>
      <c r="O439" s="89"/>
      <c r="P439" s="14"/>
      <c r="Q439" s="15" t="str">
        <f>IF(OR($O439="",$P439=""),"",INDEX('Hide Me'!$AE$4:$AI$8,MATCH($P439,'Hide Me'!$AD$4:$AD$8,0),MATCH($O439,'Hide Me'!$AE$3:$AI$3,0)))</f>
        <v/>
      </c>
      <c r="R439" s="48" t="str">
        <f>IF($Q439="","",VLOOKUP($Q439,'Hide Me'!$AD$11:$AE$14,2,FALSE))</f>
        <v/>
      </c>
      <c r="S439" s="45"/>
    </row>
    <row r="440" spans="1:19" s="19" customFormat="1" x14ac:dyDescent="0.25">
      <c r="A440" s="20"/>
      <c r="B440" s="90"/>
      <c r="C440" s="14"/>
      <c r="D440" s="110"/>
      <c r="E440" s="132"/>
      <c r="F440" s="132"/>
      <c r="G440" s="12"/>
      <c r="H440" s="113"/>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4"/>
      <c r="O440" s="89"/>
      <c r="P440" s="14"/>
      <c r="Q440" s="15" t="str">
        <f>IF(OR($O440="",$P440=""),"",INDEX('Hide Me'!$AE$4:$AI$8,MATCH($P440,'Hide Me'!$AD$4:$AD$8,0),MATCH($O440,'Hide Me'!$AE$3:$AI$3,0)))</f>
        <v/>
      </c>
      <c r="R440" s="48" t="str">
        <f>IF($Q440="","",VLOOKUP($Q440,'Hide Me'!$AD$11:$AE$14,2,FALSE))</f>
        <v/>
      </c>
      <c r="S440" s="45"/>
    </row>
    <row r="441" spans="1:19" s="19" customFormat="1" x14ac:dyDescent="0.25">
      <c r="A441" s="20"/>
      <c r="B441" s="90"/>
      <c r="C441" s="14"/>
      <c r="D441" s="110"/>
      <c r="E441" s="132"/>
      <c r="F441" s="132"/>
      <c r="G441" s="12"/>
      <c r="H441" s="113"/>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4"/>
      <c r="O441" s="89"/>
      <c r="P441" s="14"/>
      <c r="Q441" s="15" t="str">
        <f>IF(OR($O441="",$P441=""),"",INDEX('Hide Me'!$AE$4:$AI$8,MATCH($P441,'Hide Me'!$AD$4:$AD$8,0),MATCH($O441,'Hide Me'!$AE$3:$AI$3,0)))</f>
        <v/>
      </c>
      <c r="R441" s="48" t="str">
        <f>IF($Q441="","",VLOOKUP($Q441,'Hide Me'!$AD$11:$AE$14,2,FALSE))</f>
        <v/>
      </c>
      <c r="S441" s="45"/>
    </row>
    <row r="442" spans="1:19" s="19" customFormat="1" x14ac:dyDescent="0.25">
      <c r="A442" s="20"/>
      <c r="B442" s="90"/>
      <c r="C442" s="14"/>
      <c r="D442" s="110"/>
      <c r="E442" s="132"/>
      <c r="F442" s="132"/>
      <c r="G442" s="12"/>
      <c r="H442" s="113"/>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4"/>
      <c r="O442" s="89"/>
      <c r="P442" s="14"/>
      <c r="Q442" s="15" t="str">
        <f>IF(OR($O442="",$P442=""),"",INDEX('Hide Me'!$AE$4:$AI$8,MATCH($P442,'Hide Me'!$AD$4:$AD$8,0),MATCH($O442,'Hide Me'!$AE$3:$AI$3,0)))</f>
        <v/>
      </c>
      <c r="R442" s="48" t="str">
        <f>IF($Q442="","",VLOOKUP($Q442,'Hide Me'!$AD$11:$AE$14,2,FALSE))</f>
        <v/>
      </c>
      <c r="S442" s="45"/>
    </row>
    <row r="443" spans="1:19" s="19" customFormat="1" x14ac:dyDescent="0.25">
      <c r="A443" s="20"/>
      <c r="B443" s="90"/>
      <c r="C443" s="14"/>
      <c r="D443" s="110"/>
      <c r="E443" s="132"/>
      <c r="F443" s="132"/>
      <c r="G443" s="12"/>
      <c r="H443" s="113"/>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4"/>
      <c r="O443" s="89"/>
      <c r="P443" s="14"/>
      <c r="Q443" s="15" t="str">
        <f>IF(OR($O443="",$P443=""),"",INDEX('Hide Me'!$AE$4:$AI$8,MATCH($P443,'Hide Me'!$AD$4:$AD$8,0),MATCH($O443,'Hide Me'!$AE$3:$AI$3,0)))</f>
        <v/>
      </c>
      <c r="R443" s="48" t="str">
        <f>IF($Q443="","",VLOOKUP($Q443,'Hide Me'!$AD$11:$AE$14,2,FALSE))</f>
        <v/>
      </c>
      <c r="S443" s="45"/>
    </row>
    <row r="444" spans="1:19" s="19" customFormat="1" x14ac:dyDescent="0.25">
      <c r="A444" s="20"/>
      <c r="B444" s="90"/>
      <c r="C444" s="14"/>
      <c r="D444" s="110"/>
      <c r="E444" s="132"/>
      <c r="F444" s="132"/>
      <c r="G444" s="12"/>
      <c r="H444" s="113"/>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4"/>
      <c r="O444" s="89"/>
      <c r="P444" s="14"/>
      <c r="Q444" s="15" t="str">
        <f>IF(OR($O444="",$P444=""),"",INDEX('Hide Me'!$AE$4:$AI$8,MATCH($P444,'Hide Me'!$AD$4:$AD$8,0),MATCH($O444,'Hide Me'!$AE$3:$AI$3,0)))</f>
        <v/>
      </c>
      <c r="R444" s="48" t="str">
        <f>IF($Q444="","",VLOOKUP($Q444,'Hide Me'!$AD$11:$AE$14,2,FALSE))</f>
        <v/>
      </c>
      <c r="S444" s="45"/>
    </row>
    <row r="445" spans="1:19" s="19" customFormat="1" x14ac:dyDescent="0.25">
      <c r="A445" s="20"/>
      <c r="B445" s="90"/>
      <c r="C445" s="14"/>
      <c r="D445" s="110"/>
      <c r="E445" s="132"/>
      <c r="F445" s="132"/>
      <c r="G445" s="12"/>
      <c r="H445" s="113"/>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4"/>
      <c r="O445" s="89"/>
      <c r="P445" s="14"/>
      <c r="Q445" s="15" t="str">
        <f>IF(OR($O445="",$P445=""),"",INDEX('Hide Me'!$AE$4:$AI$8,MATCH($P445,'Hide Me'!$AD$4:$AD$8,0),MATCH($O445,'Hide Me'!$AE$3:$AI$3,0)))</f>
        <v/>
      </c>
      <c r="R445" s="48" t="str">
        <f>IF($Q445="","",VLOOKUP($Q445,'Hide Me'!$AD$11:$AE$14,2,FALSE))</f>
        <v/>
      </c>
      <c r="S445" s="45"/>
    </row>
    <row r="446" spans="1:19" s="19" customFormat="1" x14ac:dyDescent="0.25">
      <c r="A446" s="20"/>
      <c r="B446" s="90"/>
      <c r="C446" s="14"/>
      <c r="D446" s="110"/>
      <c r="E446" s="132"/>
      <c r="F446" s="132"/>
      <c r="G446" s="12"/>
      <c r="H446" s="113"/>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4"/>
      <c r="O446" s="89"/>
      <c r="P446" s="14"/>
      <c r="Q446" s="15" t="str">
        <f>IF(OR($O446="",$P446=""),"",INDEX('Hide Me'!$AE$4:$AI$8,MATCH($P446,'Hide Me'!$AD$4:$AD$8,0),MATCH($O446,'Hide Me'!$AE$3:$AI$3,0)))</f>
        <v/>
      </c>
      <c r="R446" s="48" t="str">
        <f>IF($Q446="","",VLOOKUP($Q446,'Hide Me'!$AD$11:$AE$14,2,FALSE))</f>
        <v/>
      </c>
      <c r="S446" s="45"/>
    </row>
    <row r="447" spans="1:19" s="19" customFormat="1" x14ac:dyDescent="0.25">
      <c r="A447" s="20"/>
      <c r="B447" s="90"/>
      <c r="C447" s="14"/>
      <c r="D447" s="110"/>
      <c r="E447" s="132"/>
      <c r="F447" s="132"/>
      <c r="G447" s="12"/>
      <c r="H447" s="113"/>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4"/>
      <c r="O447" s="89"/>
      <c r="P447" s="14"/>
      <c r="Q447" s="15" t="str">
        <f>IF(OR($O447="",$P447=""),"",INDEX('Hide Me'!$AE$4:$AI$8,MATCH($P447,'Hide Me'!$AD$4:$AD$8,0),MATCH($O447,'Hide Me'!$AE$3:$AI$3,0)))</f>
        <v/>
      </c>
      <c r="R447" s="48" t="str">
        <f>IF($Q447="","",VLOOKUP($Q447,'Hide Me'!$AD$11:$AE$14,2,FALSE))</f>
        <v/>
      </c>
      <c r="S447" s="45"/>
    </row>
    <row r="448" spans="1:19" s="19" customFormat="1" x14ac:dyDescent="0.25">
      <c r="A448" s="20"/>
      <c r="B448" s="90"/>
      <c r="C448" s="14"/>
      <c r="D448" s="110"/>
      <c r="E448" s="132"/>
      <c r="F448" s="132"/>
      <c r="G448" s="12"/>
      <c r="H448" s="113"/>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4"/>
      <c r="O448" s="89"/>
      <c r="P448" s="14"/>
      <c r="Q448" s="15" t="str">
        <f>IF(OR($O448="",$P448=""),"",INDEX('Hide Me'!$AE$4:$AI$8,MATCH($P448,'Hide Me'!$AD$4:$AD$8,0),MATCH($O448,'Hide Me'!$AE$3:$AI$3,0)))</f>
        <v/>
      </c>
      <c r="R448" s="48" t="str">
        <f>IF($Q448="","",VLOOKUP($Q448,'Hide Me'!$AD$11:$AE$14,2,FALSE))</f>
        <v/>
      </c>
      <c r="S448" s="45"/>
    </row>
    <row r="449" spans="1:19" s="19" customFormat="1" x14ac:dyDescent="0.25">
      <c r="A449" s="20"/>
      <c r="B449" s="90"/>
      <c r="C449" s="14"/>
      <c r="D449" s="110"/>
      <c r="E449" s="132"/>
      <c r="F449" s="132"/>
      <c r="G449" s="12"/>
      <c r="H449" s="113"/>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4"/>
      <c r="O449" s="89"/>
      <c r="P449" s="14"/>
      <c r="Q449" s="15" t="str">
        <f>IF(OR($O449="",$P449=""),"",INDEX('Hide Me'!$AE$4:$AI$8,MATCH($P449,'Hide Me'!$AD$4:$AD$8,0),MATCH($O449,'Hide Me'!$AE$3:$AI$3,0)))</f>
        <v/>
      </c>
      <c r="R449" s="48" t="str">
        <f>IF($Q449="","",VLOOKUP($Q449,'Hide Me'!$AD$11:$AE$14,2,FALSE))</f>
        <v/>
      </c>
      <c r="S449" s="45"/>
    </row>
    <row r="450" spans="1:19" s="19" customFormat="1" x14ac:dyDescent="0.25">
      <c r="A450" s="20"/>
      <c r="B450" s="90"/>
      <c r="C450" s="14"/>
      <c r="D450" s="110"/>
      <c r="E450" s="132"/>
      <c r="F450" s="132"/>
      <c r="G450" s="12"/>
      <c r="H450" s="113"/>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4"/>
      <c r="O450" s="89"/>
      <c r="P450" s="14"/>
      <c r="Q450" s="15" t="str">
        <f>IF(OR($O450="",$P450=""),"",INDEX('Hide Me'!$AE$4:$AI$8,MATCH($P450,'Hide Me'!$AD$4:$AD$8,0),MATCH($O450,'Hide Me'!$AE$3:$AI$3,0)))</f>
        <v/>
      </c>
      <c r="R450" s="48" t="str">
        <f>IF($Q450="","",VLOOKUP($Q450,'Hide Me'!$AD$11:$AE$14,2,FALSE))</f>
        <v/>
      </c>
      <c r="S450" s="45"/>
    </row>
    <row r="451" spans="1:19" s="19" customFormat="1" x14ac:dyDescent="0.25">
      <c r="A451" s="20"/>
      <c r="B451" s="90"/>
      <c r="C451" s="14"/>
      <c r="D451" s="110"/>
      <c r="E451" s="132"/>
      <c r="F451" s="132"/>
      <c r="G451" s="12"/>
      <c r="H451" s="113"/>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4"/>
      <c r="O451" s="89"/>
      <c r="P451" s="14"/>
      <c r="Q451" s="15" t="str">
        <f>IF(OR($O451="",$P451=""),"",INDEX('Hide Me'!$AE$4:$AI$8,MATCH($P451,'Hide Me'!$AD$4:$AD$8,0),MATCH($O451,'Hide Me'!$AE$3:$AI$3,0)))</f>
        <v/>
      </c>
      <c r="R451" s="48" t="str">
        <f>IF($Q451="","",VLOOKUP($Q451,'Hide Me'!$AD$11:$AE$14,2,FALSE))</f>
        <v/>
      </c>
      <c r="S451" s="45"/>
    </row>
    <row r="452" spans="1:19" s="19" customFormat="1" x14ac:dyDescent="0.25">
      <c r="A452" s="20"/>
      <c r="B452" s="90"/>
      <c r="C452" s="14"/>
      <c r="D452" s="110"/>
      <c r="E452" s="132"/>
      <c r="F452" s="132"/>
      <c r="G452" s="12"/>
      <c r="H452" s="113"/>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4"/>
      <c r="O452" s="89"/>
      <c r="P452" s="14"/>
      <c r="Q452" s="15" t="str">
        <f>IF(OR($O452="",$P452=""),"",INDEX('Hide Me'!$AE$4:$AI$8,MATCH($P452,'Hide Me'!$AD$4:$AD$8,0),MATCH($O452,'Hide Me'!$AE$3:$AI$3,0)))</f>
        <v/>
      </c>
      <c r="R452" s="48" t="str">
        <f>IF($Q452="","",VLOOKUP($Q452,'Hide Me'!$AD$11:$AE$14,2,FALSE))</f>
        <v/>
      </c>
      <c r="S452" s="45"/>
    </row>
    <row r="453" spans="1:19" s="19" customFormat="1" x14ac:dyDescent="0.25">
      <c r="A453" s="20"/>
      <c r="B453" s="90"/>
      <c r="C453" s="14"/>
      <c r="D453" s="110"/>
      <c r="E453" s="132"/>
      <c r="F453" s="132"/>
      <c r="G453" s="12"/>
      <c r="H453" s="113"/>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4"/>
      <c r="O453" s="89"/>
      <c r="P453" s="14"/>
      <c r="Q453" s="15" t="str">
        <f>IF(OR($O453="",$P453=""),"",INDEX('Hide Me'!$AE$4:$AI$8,MATCH($P453,'Hide Me'!$AD$4:$AD$8,0),MATCH($O453,'Hide Me'!$AE$3:$AI$3,0)))</f>
        <v/>
      </c>
      <c r="R453" s="48" t="str">
        <f>IF($Q453="","",VLOOKUP($Q453,'Hide Me'!$AD$11:$AE$14,2,FALSE))</f>
        <v/>
      </c>
      <c r="S453" s="45"/>
    </row>
    <row r="454" spans="1:19" s="19" customFormat="1" x14ac:dyDescent="0.25">
      <c r="A454" s="20"/>
      <c r="B454" s="90"/>
      <c r="C454" s="14"/>
      <c r="D454" s="110"/>
      <c r="E454" s="132"/>
      <c r="F454" s="132"/>
      <c r="G454" s="12"/>
      <c r="H454" s="113"/>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4"/>
      <c r="O454" s="89"/>
      <c r="P454" s="14"/>
      <c r="Q454" s="15" t="str">
        <f>IF(OR($O454="",$P454=""),"",INDEX('Hide Me'!$AE$4:$AI$8,MATCH($P454,'Hide Me'!$AD$4:$AD$8,0),MATCH($O454,'Hide Me'!$AE$3:$AI$3,0)))</f>
        <v/>
      </c>
      <c r="R454" s="48" t="str">
        <f>IF($Q454="","",VLOOKUP($Q454,'Hide Me'!$AD$11:$AE$14,2,FALSE))</f>
        <v/>
      </c>
      <c r="S454" s="45"/>
    </row>
    <row r="455" spans="1:19" s="19" customFormat="1" x14ac:dyDescent="0.25">
      <c r="A455" s="20"/>
      <c r="B455" s="90"/>
      <c r="C455" s="14"/>
      <c r="D455" s="110"/>
      <c r="E455" s="132"/>
      <c r="F455" s="132"/>
      <c r="G455" s="12"/>
      <c r="H455" s="113"/>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4"/>
      <c r="O455" s="89"/>
      <c r="P455" s="14"/>
      <c r="Q455" s="15" t="str">
        <f>IF(OR($O455="",$P455=""),"",INDEX('Hide Me'!$AE$4:$AI$8,MATCH($P455,'Hide Me'!$AD$4:$AD$8,0),MATCH($O455,'Hide Me'!$AE$3:$AI$3,0)))</f>
        <v/>
      </c>
      <c r="R455" s="48" t="str">
        <f>IF($Q455="","",VLOOKUP($Q455,'Hide Me'!$AD$11:$AE$14,2,FALSE))</f>
        <v/>
      </c>
      <c r="S455" s="45"/>
    </row>
    <row r="456" spans="1:19" s="19" customFormat="1" x14ac:dyDescent="0.25">
      <c r="A456" s="20"/>
      <c r="B456" s="90"/>
      <c r="C456" s="14"/>
      <c r="D456" s="110"/>
      <c r="E456" s="132"/>
      <c r="F456" s="132"/>
      <c r="G456" s="12"/>
      <c r="H456" s="113"/>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4"/>
      <c r="O456" s="89"/>
      <c r="P456" s="14"/>
      <c r="Q456" s="15" t="str">
        <f>IF(OR($O456="",$P456=""),"",INDEX('Hide Me'!$AE$4:$AI$8,MATCH($P456,'Hide Me'!$AD$4:$AD$8,0),MATCH($O456,'Hide Me'!$AE$3:$AI$3,0)))</f>
        <v/>
      </c>
      <c r="R456" s="48" t="str">
        <f>IF($Q456="","",VLOOKUP($Q456,'Hide Me'!$AD$11:$AE$14,2,FALSE))</f>
        <v/>
      </c>
      <c r="S456" s="45"/>
    </row>
    <row r="457" spans="1:19" s="19" customFormat="1" x14ac:dyDescent="0.25">
      <c r="A457" s="20"/>
      <c r="B457" s="90"/>
      <c r="C457" s="14"/>
      <c r="D457" s="110"/>
      <c r="E457" s="132"/>
      <c r="F457" s="132"/>
      <c r="G457" s="12"/>
      <c r="H457" s="113"/>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4"/>
      <c r="O457" s="89"/>
      <c r="P457" s="14"/>
      <c r="Q457" s="15" t="str">
        <f>IF(OR($O457="",$P457=""),"",INDEX('Hide Me'!$AE$4:$AI$8,MATCH($P457,'Hide Me'!$AD$4:$AD$8,0),MATCH($O457,'Hide Me'!$AE$3:$AI$3,0)))</f>
        <v/>
      </c>
      <c r="R457" s="48" t="str">
        <f>IF($Q457="","",VLOOKUP($Q457,'Hide Me'!$AD$11:$AE$14,2,FALSE))</f>
        <v/>
      </c>
      <c r="S457" s="45"/>
    </row>
    <row r="458" spans="1:19" s="19" customFormat="1" x14ac:dyDescent="0.25">
      <c r="A458" s="20"/>
      <c r="B458" s="90"/>
      <c r="C458" s="14"/>
      <c r="D458" s="110"/>
      <c r="E458" s="132"/>
      <c r="F458" s="132"/>
      <c r="G458" s="12"/>
      <c r="H458" s="113"/>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4"/>
      <c r="O458" s="89"/>
      <c r="P458" s="14"/>
      <c r="Q458" s="15" t="str">
        <f>IF(OR($O458="",$P458=""),"",INDEX('Hide Me'!$AE$4:$AI$8,MATCH($P458,'Hide Me'!$AD$4:$AD$8,0),MATCH($O458,'Hide Me'!$AE$3:$AI$3,0)))</f>
        <v/>
      </c>
      <c r="R458" s="48" t="str">
        <f>IF($Q458="","",VLOOKUP($Q458,'Hide Me'!$AD$11:$AE$14,2,FALSE))</f>
        <v/>
      </c>
      <c r="S458" s="45"/>
    </row>
    <row r="459" spans="1:19" s="19" customFormat="1" x14ac:dyDescent="0.25">
      <c r="A459" s="20"/>
      <c r="B459" s="90"/>
      <c r="C459" s="14"/>
      <c r="D459" s="110"/>
      <c r="E459" s="132"/>
      <c r="F459" s="132"/>
      <c r="G459" s="12"/>
      <c r="H459" s="113"/>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4"/>
      <c r="O459" s="89"/>
      <c r="P459" s="14"/>
      <c r="Q459" s="15" t="str">
        <f>IF(OR($O459="",$P459=""),"",INDEX('Hide Me'!$AE$4:$AI$8,MATCH($P459,'Hide Me'!$AD$4:$AD$8,0),MATCH($O459,'Hide Me'!$AE$3:$AI$3,0)))</f>
        <v/>
      </c>
      <c r="R459" s="48" t="str">
        <f>IF($Q459="","",VLOOKUP($Q459,'Hide Me'!$AD$11:$AE$14,2,FALSE))</f>
        <v/>
      </c>
      <c r="S459" s="45"/>
    </row>
    <row r="460" spans="1:19" s="19" customFormat="1" x14ac:dyDescent="0.25">
      <c r="A460" s="20"/>
      <c r="B460" s="90"/>
      <c r="C460" s="14"/>
      <c r="D460" s="110"/>
      <c r="E460" s="132"/>
      <c r="F460" s="132"/>
      <c r="G460" s="12"/>
      <c r="H460" s="113"/>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4"/>
      <c r="O460" s="89"/>
      <c r="P460" s="14"/>
      <c r="Q460" s="15" t="str">
        <f>IF(OR($O460="",$P460=""),"",INDEX('Hide Me'!$AE$4:$AI$8,MATCH($P460,'Hide Me'!$AD$4:$AD$8,0),MATCH($O460,'Hide Me'!$AE$3:$AI$3,0)))</f>
        <v/>
      </c>
      <c r="R460" s="48" t="str">
        <f>IF($Q460="","",VLOOKUP($Q460,'Hide Me'!$AD$11:$AE$14,2,FALSE))</f>
        <v/>
      </c>
      <c r="S460" s="45"/>
    </row>
    <row r="461" spans="1:19" s="19" customFormat="1" x14ac:dyDescent="0.25">
      <c r="A461" s="20"/>
      <c r="B461" s="90"/>
      <c r="C461" s="14"/>
      <c r="D461" s="110"/>
      <c r="E461" s="132"/>
      <c r="F461" s="132"/>
      <c r="G461" s="12"/>
      <c r="H461" s="113"/>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4"/>
      <c r="O461" s="89"/>
      <c r="P461" s="14"/>
      <c r="Q461" s="15" t="str">
        <f>IF(OR($O461="",$P461=""),"",INDEX('Hide Me'!$AE$4:$AI$8,MATCH($P461,'Hide Me'!$AD$4:$AD$8,0),MATCH($O461,'Hide Me'!$AE$3:$AI$3,0)))</f>
        <v/>
      </c>
      <c r="R461" s="48" t="str">
        <f>IF($Q461="","",VLOOKUP($Q461,'Hide Me'!$AD$11:$AE$14,2,FALSE))</f>
        <v/>
      </c>
      <c r="S461" s="45"/>
    </row>
    <row r="462" spans="1:19" s="19" customFormat="1" x14ac:dyDescent="0.25">
      <c r="A462" s="20"/>
      <c r="B462" s="90"/>
      <c r="C462" s="14"/>
      <c r="D462" s="110"/>
      <c r="E462" s="132"/>
      <c r="F462" s="132"/>
      <c r="G462" s="12"/>
      <c r="H462" s="113"/>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4"/>
      <c r="O462" s="89"/>
      <c r="P462" s="14"/>
      <c r="Q462" s="15" t="str">
        <f>IF(OR($O462="",$P462=""),"",INDEX('Hide Me'!$AE$4:$AI$8,MATCH($P462,'Hide Me'!$AD$4:$AD$8,0),MATCH($O462,'Hide Me'!$AE$3:$AI$3,0)))</f>
        <v/>
      </c>
      <c r="R462" s="48" t="str">
        <f>IF($Q462="","",VLOOKUP($Q462,'Hide Me'!$AD$11:$AE$14,2,FALSE))</f>
        <v/>
      </c>
      <c r="S462" s="45"/>
    </row>
    <row r="463" spans="1:19" s="19" customFormat="1" x14ac:dyDescent="0.25">
      <c r="A463" s="20"/>
      <c r="B463" s="90"/>
      <c r="C463" s="14"/>
      <c r="D463" s="110"/>
      <c r="E463" s="132"/>
      <c r="F463" s="132"/>
      <c r="G463" s="12"/>
      <c r="H463" s="113"/>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4"/>
      <c r="O463" s="89"/>
      <c r="P463" s="14"/>
      <c r="Q463" s="15" t="str">
        <f>IF(OR($O463="",$P463=""),"",INDEX('Hide Me'!$AE$4:$AI$8,MATCH($P463,'Hide Me'!$AD$4:$AD$8,0),MATCH($O463,'Hide Me'!$AE$3:$AI$3,0)))</f>
        <v/>
      </c>
      <c r="R463" s="48" t="str">
        <f>IF($Q463="","",VLOOKUP($Q463,'Hide Me'!$AD$11:$AE$14,2,FALSE))</f>
        <v/>
      </c>
      <c r="S463" s="45"/>
    </row>
    <row r="464" spans="1:19" s="19" customFormat="1" x14ac:dyDescent="0.25">
      <c r="A464" s="20"/>
      <c r="B464" s="90"/>
      <c r="C464" s="14"/>
      <c r="D464" s="110"/>
      <c r="E464" s="132"/>
      <c r="F464" s="132"/>
      <c r="G464" s="12"/>
      <c r="H464" s="113"/>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4"/>
      <c r="O464" s="89"/>
      <c r="P464" s="14"/>
      <c r="Q464" s="15" t="str">
        <f>IF(OR($O464="",$P464=""),"",INDEX('Hide Me'!$AE$4:$AI$8,MATCH($P464,'Hide Me'!$AD$4:$AD$8,0),MATCH($O464,'Hide Me'!$AE$3:$AI$3,0)))</f>
        <v/>
      </c>
      <c r="R464" s="48" t="str">
        <f>IF($Q464="","",VLOOKUP($Q464,'Hide Me'!$AD$11:$AE$14,2,FALSE))</f>
        <v/>
      </c>
      <c r="S464" s="45"/>
    </row>
    <row r="465" spans="1:19" s="19" customFormat="1" x14ac:dyDescent="0.25">
      <c r="A465" s="20"/>
      <c r="B465" s="90"/>
      <c r="C465" s="14"/>
      <c r="D465" s="110"/>
      <c r="E465" s="132"/>
      <c r="F465" s="132"/>
      <c r="G465" s="12"/>
      <c r="H465" s="113"/>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4"/>
      <c r="O465" s="89"/>
      <c r="P465" s="14"/>
      <c r="Q465" s="15" t="str">
        <f>IF(OR($O465="",$P465=""),"",INDEX('Hide Me'!$AE$4:$AI$8,MATCH($P465,'Hide Me'!$AD$4:$AD$8,0),MATCH($O465,'Hide Me'!$AE$3:$AI$3,0)))</f>
        <v/>
      </c>
      <c r="R465" s="48" t="str">
        <f>IF($Q465="","",VLOOKUP($Q465,'Hide Me'!$AD$11:$AE$14,2,FALSE))</f>
        <v/>
      </c>
      <c r="S465" s="45"/>
    </row>
    <row r="466" spans="1:19" s="19" customFormat="1" x14ac:dyDescent="0.25">
      <c r="A466" s="20"/>
      <c r="B466" s="90"/>
      <c r="C466" s="14"/>
      <c r="D466" s="110"/>
      <c r="E466" s="132"/>
      <c r="F466" s="132"/>
      <c r="G466" s="12"/>
      <c r="H466" s="113"/>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4"/>
      <c r="O466" s="89"/>
      <c r="P466" s="14"/>
      <c r="Q466" s="15" t="str">
        <f>IF(OR($O466="",$P466=""),"",INDEX('Hide Me'!$AE$4:$AI$8,MATCH($P466,'Hide Me'!$AD$4:$AD$8,0),MATCH($O466,'Hide Me'!$AE$3:$AI$3,0)))</f>
        <v/>
      </c>
      <c r="R466" s="48" t="str">
        <f>IF($Q466="","",VLOOKUP($Q466,'Hide Me'!$AD$11:$AE$14,2,FALSE))</f>
        <v/>
      </c>
      <c r="S466" s="45"/>
    </row>
    <row r="467" spans="1:19" s="19" customFormat="1" x14ac:dyDescent="0.25">
      <c r="A467" s="20"/>
      <c r="B467" s="90"/>
      <c r="C467" s="14"/>
      <c r="D467" s="110"/>
      <c r="E467" s="132"/>
      <c r="F467" s="132"/>
      <c r="G467" s="12"/>
      <c r="H467" s="113"/>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4"/>
      <c r="O467" s="89"/>
      <c r="P467" s="14"/>
      <c r="Q467" s="15" t="str">
        <f>IF(OR($O467="",$P467=""),"",INDEX('Hide Me'!$AE$4:$AI$8,MATCH($P467,'Hide Me'!$AD$4:$AD$8,0),MATCH($O467,'Hide Me'!$AE$3:$AI$3,0)))</f>
        <v/>
      </c>
      <c r="R467" s="48" t="str">
        <f>IF($Q467="","",VLOOKUP($Q467,'Hide Me'!$AD$11:$AE$14,2,FALSE))</f>
        <v/>
      </c>
      <c r="S467" s="45"/>
    </row>
    <row r="468" spans="1:19" s="19" customFormat="1" x14ac:dyDescent="0.25">
      <c r="A468" s="20"/>
      <c r="B468" s="90"/>
      <c r="C468" s="14"/>
      <c r="D468" s="110"/>
      <c r="E468" s="132"/>
      <c r="F468" s="132"/>
      <c r="G468" s="12"/>
      <c r="H468" s="113"/>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4"/>
      <c r="O468" s="89"/>
      <c r="P468" s="14"/>
      <c r="Q468" s="15" t="str">
        <f>IF(OR($O468="",$P468=""),"",INDEX('Hide Me'!$AE$4:$AI$8,MATCH($P468,'Hide Me'!$AD$4:$AD$8,0),MATCH($O468,'Hide Me'!$AE$3:$AI$3,0)))</f>
        <v/>
      </c>
      <c r="R468" s="48" t="str">
        <f>IF($Q468="","",VLOOKUP($Q468,'Hide Me'!$AD$11:$AE$14,2,FALSE))</f>
        <v/>
      </c>
      <c r="S468" s="45"/>
    </row>
    <row r="469" spans="1:19" s="19" customFormat="1" x14ac:dyDescent="0.25">
      <c r="A469" s="20"/>
      <c r="B469" s="90"/>
      <c r="C469" s="14"/>
      <c r="D469" s="110"/>
      <c r="E469" s="132"/>
      <c r="F469" s="132"/>
      <c r="G469" s="12"/>
      <c r="H469" s="113"/>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4"/>
      <c r="O469" s="89"/>
      <c r="P469" s="14"/>
      <c r="Q469" s="15" t="str">
        <f>IF(OR($O469="",$P469=""),"",INDEX('Hide Me'!$AE$4:$AI$8,MATCH($P469,'Hide Me'!$AD$4:$AD$8,0),MATCH($O469,'Hide Me'!$AE$3:$AI$3,0)))</f>
        <v/>
      </c>
      <c r="R469" s="48" t="str">
        <f>IF($Q469="","",VLOOKUP($Q469,'Hide Me'!$AD$11:$AE$14,2,FALSE))</f>
        <v/>
      </c>
      <c r="S469" s="45"/>
    </row>
    <row r="470" spans="1:19" s="19" customFormat="1" x14ac:dyDescent="0.25">
      <c r="A470" s="20"/>
      <c r="B470" s="90"/>
      <c r="C470" s="14"/>
      <c r="D470" s="110"/>
      <c r="E470" s="132"/>
      <c r="F470" s="132"/>
      <c r="G470" s="12"/>
      <c r="H470" s="113"/>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4"/>
      <c r="O470" s="89"/>
      <c r="P470" s="14"/>
      <c r="Q470" s="15" t="str">
        <f>IF(OR($O470="",$P470=""),"",INDEX('Hide Me'!$AE$4:$AI$8,MATCH($P470,'Hide Me'!$AD$4:$AD$8,0),MATCH($O470,'Hide Me'!$AE$3:$AI$3,0)))</f>
        <v/>
      </c>
      <c r="R470" s="48" t="str">
        <f>IF($Q470="","",VLOOKUP($Q470,'Hide Me'!$AD$11:$AE$14,2,FALSE))</f>
        <v/>
      </c>
      <c r="S470" s="45"/>
    </row>
    <row r="471" spans="1:19" s="19" customFormat="1" x14ac:dyDescent="0.25">
      <c r="A471" s="20"/>
      <c r="B471" s="90"/>
      <c r="C471" s="14"/>
      <c r="D471" s="110"/>
      <c r="E471" s="132"/>
      <c r="F471" s="132"/>
      <c r="G471" s="12"/>
      <c r="H471" s="113"/>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4"/>
      <c r="O471" s="89"/>
      <c r="P471" s="14"/>
      <c r="Q471" s="15" t="str">
        <f>IF(OR($O471="",$P471=""),"",INDEX('Hide Me'!$AE$4:$AI$8,MATCH($P471,'Hide Me'!$AD$4:$AD$8,0),MATCH($O471,'Hide Me'!$AE$3:$AI$3,0)))</f>
        <v/>
      </c>
      <c r="R471" s="48" t="str">
        <f>IF($Q471="","",VLOOKUP($Q471,'Hide Me'!$AD$11:$AE$14,2,FALSE))</f>
        <v/>
      </c>
      <c r="S471" s="45"/>
    </row>
    <row r="472" spans="1:19" s="19" customFormat="1" x14ac:dyDescent="0.25">
      <c r="A472" s="20"/>
      <c r="B472" s="90"/>
      <c r="C472" s="14"/>
      <c r="D472" s="110"/>
      <c r="E472" s="132"/>
      <c r="F472" s="132"/>
      <c r="G472" s="12"/>
      <c r="H472" s="113"/>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4"/>
      <c r="O472" s="89"/>
      <c r="P472" s="14"/>
      <c r="Q472" s="15" t="str">
        <f>IF(OR($O472="",$P472=""),"",INDEX('Hide Me'!$AE$4:$AI$8,MATCH($P472,'Hide Me'!$AD$4:$AD$8,0),MATCH($O472,'Hide Me'!$AE$3:$AI$3,0)))</f>
        <v/>
      </c>
      <c r="R472" s="48" t="str">
        <f>IF($Q472="","",VLOOKUP($Q472,'Hide Me'!$AD$11:$AE$14,2,FALSE))</f>
        <v/>
      </c>
      <c r="S472" s="45"/>
    </row>
    <row r="473" spans="1:19" s="19" customFormat="1" x14ac:dyDescent="0.25">
      <c r="A473" s="20"/>
      <c r="B473" s="90"/>
      <c r="C473" s="14"/>
      <c r="D473" s="110"/>
      <c r="E473" s="132"/>
      <c r="F473" s="132"/>
      <c r="G473" s="12"/>
      <c r="H473" s="113"/>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4"/>
      <c r="O473" s="89"/>
      <c r="P473" s="14"/>
      <c r="Q473" s="15" t="str">
        <f>IF(OR($O473="",$P473=""),"",INDEX('Hide Me'!$AE$4:$AI$8,MATCH($P473,'Hide Me'!$AD$4:$AD$8,0),MATCH($O473,'Hide Me'!$AE$3:$AI$3,0)))</f>
        <v/>
      </c>
      <c r="R473" s="48" t="str">
        <f>IF($Q473="","",VLOOKUP($Q473,'Hide Me'!$AD$11:$AE$14,2,FALSE))</f>
        <v/>
      </c>
      <c r="S473" s="45"/>
    </row>
    <row r="474" spans="1:19" s="19" customFormat="1" x14ac:dyDescent="0.25">
      <c r="A474" s="20"/>
      <c r="B474" s="90"/>
      <c r="C474" s="14"/>
      <c r="D474" s="110"/>
      <c r="E474" s="132"/>
      <c r="F474" s="132"/>
      <c r="G474" s="12"/>
      <c r="H474" s="113"/>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4"/>
      <c r="O474" s="89"/>
      <c r="P474" s="14"/>
      <c r="Q474" s="15" t="str">
        <f>IF(OR($O474="",$P474=""),"",INDEX('Hide Me'!$AE$4:$AI$8,MATCH($P474,'Hide Me'!$AD$4:$AD$8,0),MATCH($O474,'Hide Me'!$AE$3:$AI$3,0)))</f>
        <v/>
      </c>
      <c r="R474" s="48" t="str">
        <f>IF($Q474="","",VLOOKUP($Q474,'Hide Me'!$AD$11:$AE$14,2,FALSE))</f>
        <v/>
      </c>
      <c r="S474" s="45"/>
    </row>
    <row r="475" spans="1:19" s="19" customFormat="1" x14ac:dyDescent="0.25">
      <c r="A475" s="20"/>
      <c r="B475" s="90"/>
      <c r="C475" s="14"/>
      <c r="D475" s="110"/>
      <c r="E475" s="132"/>
      <c r="F475" s="132"/>
      <c r="G475" s="12"/>
      <c r="H475" s="113"/>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4"/>
      <c r="O475" s="89"/>
      <c r="P475" s="14"/>
      <c r="Q475" s="15" t="str">
        <f>IF(OR($O475="",$P475=""),"",INDEX('Hide Me'!$AE$4:$AI$8,MATCH($P475,'Hide Me'!$AD$4:$AD$8,0),MATCH($O475,'Hide Me'!$AE$3:$AI$3,0)))</f>
        <v/>
      </c>
      <c r="R475" s="48" t="str">
        <f>IF($Q475="","",VLOOKUP($Q475,'Hide Me'!$AD$11:$AE$14,2,FALSE))</f>
        <v/>
      </c>
      <c r="S475" s="45"/>
    </row>
    <row r="476" spans="1:19" s="19" customFormat="1" x14ac:dyDescent="0.25">
      <c r="A476" s="20"/>
      <c r="B476" s="90"/>
      <c r="C476" s="14"/>
      <c r="D476" s="110"/>
      <c r="E476" s="132"/>
      <c r="F476" s="132"/>
      <c r="G476" s="12"/>
      <c r="H476" s="113"/>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4"/>
      <c r="O476" s="89"/>
      <c r="P476" s="14"/>
      <c r="Q476" s="15" t="str">
        <f>IF(OR($O476="",$P476=""),"",INDEX('Hide Me'!$AE$4:$AI$8,MATCH($P476,'Hide Me'!$AD$4:$AD$8,0),MATCH($O476,'Hide Me'!$AE$3:$AI$3,0)))</f>
        <v/>
      </c>
      <c r="R476" s="48" t="str">
        <f>IF($Q476="","",VLOOKUP($Q476,'Hide Me'!$AD$11:$AE$14,2,FALSE))</f>
        <v/>
      </c>
      <c r="S476" s="45"/>
    </row>
    <row r="477" spans="1:19" s="19" customFormat="1" x14ac:dyDescent="0.25">
      <c r="A477" s="20"/>
      <c r="B477" s="90"/>
      <c r="C477" s="14"/>
      <c r="D477" s="110"/>
      <c r="E477" s="132"/>
      <c r="F477" s="132"/>
      <c r="G477" s="12"/>
      <c r="H477" s="113"/>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4"/>
      <c r="O477" s="89"/>
      <c r="P477" s="14"/>
      <c r="Q477" s="15" t="str">
        <f>IF(OR($O477="",$P477=""),"",INDEX('Hide Me'!$AE$4:$AI$8,MATCH($P477,'Hide Me'!$AD$4:$AD$8,0),MATCH($O477,'Hide Me'!$AE$3:$AI$3,0)))</f>
        <v/>
      </c>
      <c r="R477" s="48" t="str">
        <f>IF($Q477="","",VLOOKUP($Q477,'Hide Me'!$AD$11:$AE$14,2,FALSE))</f>
        <v/>
      </c>
      <c r="S477" s="45"/>
    </row>
    <row r="478" spans="1:19" s="19" customFormat="1" x14ac:dyDescent="0.25">
      <c r="A478" s="20"/>
      <c r="B478" s="90"/>
      <c r="C478" s="14"/>
      <c r="D478" s="110"/>
      <c r="E478" s="132"/>
      <c r="F478" s="132"/>
      <c r="G478" s="12"/>
      <c r="H478" s="113"/>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4"/>
      <c r="O478" s="89"/>
      <c r="P478" s="14"/>
      <c r="Q478" s="15" t="str">
        <f>IF(OR($O478="",$P478=""),"",INDEX('Hide Me'!$AE$4:$AI$8,MATCH($P478,'Hide Me'!$AD$4:$AD$8,0),MATCH($O478,'Hide Me'!$AE$3:$AI$3,0)))</f>
        <v/>
      </c>
      <c r="R478" s="48" t="str">
        <f>IF($Q478="","",VLOOKUP($Q478,'Hide Me'!$AD$11:$AE$14,2,FALSE))</f>
        <v/>
      </c>
      <c r="S478" s="45"/>
    </row>
    <row r="479" spans="1:19" s="19" customFormat="1" x14ac:dyDescent="0.25">
      <c r="A479" s="20"/>
      <c r="B479" s="90"/>
      <c r="C479" s="14"/>
      <c r="D479" s="110"/>
      <c r="E479" s="132"/>
      <c r="F479" s="132"/>
      <c r="G479" s="12"/>
      <c r="H479" s="113"/>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4"/>
      <c r="O479" s="89"/>
      <c r="P479" s="14"/>
      <c r="Q479" s="15" t="str">
        <f>IF(OR($O479="",$P479=""),"",INDEX('Hide Me'!$AE$4:$AI$8,MATCH($P479,'Hide Me'!$AD$4:$AD$8,0),MATCH($O479,'Hide Me'!$AE$3:$AI$3,0)))</f>
        <v/>
      </c>
      <c r="R479" s="48" t="str">
        <f>IF($Q479="","",VLOOKUP($Q479,'Hide Me'!$AD$11:$AE$14,2,FALSE))</f>
        <v/>
      </c>
      <c r="S479" s="45"/>
    </row>
    <row r="480" spans="1:19" s="19" customFormat="1" x14ac:dyDescent="0.25">
      <c r="A480" s="20"/>
      <c r="B480" s="90"/>
      <c r="C480" s="14"/>
      <c r="D480" s="110"/>
      <c r="E480" s="132"/>
      <c r="F480" s="132"/>
      <c r="G480" s="12"/>
      <c r="H480" s="113"/>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4"/>
      <c r="O480" s="89"/>
      <c r="P480" s="14"/>
      <c r="Q480" s="15" t="str">
        <f>IF(OR($O480="",$P480=""),"",INDEX('Hide Me'!$AE$4:$AI$8,MATCH($P480,'Hide Me'!$AD$4:$AD$8,0),MATCH($O480,'Hide Me'!$AE$3:$AI$3,0)))</f>
        <v/>
      </c>
      <c r="R480" s="48" t="str">
        <f>IF($Q480="","",VLOOKUP($Q480,'Hide Me'!$AD$11:$AE$14,2,FALSE))</f>
        <v/>
      </c>
      <c r="S480" s="45"/>
    </row>
    <row r="481" spans="1:19" s="19" customFormat="1" x14ac:dyDescent="0.25">
      <c r="A481" s="20"/>
      <c r="B481" s="90"/>
      <c r="C481" s="14"/>
      <c r="D481" s="110"/>
      <c r="E481" s="132"/>
      <c r="F481" s="132"/>
      <c r="G481" s="12"/>
      <c r="H481" s="113"/>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4"/>
      <c r="O481" s="89"/>
      <c r="P481" s="14"/>
      <c r="Q481" s="15" t="str">
        <f>IF(OR($O481="",$P481=""),"",INDEX('Hide Me'!$AE$4:$AI$8,MATCH($P481,'Hide Me'!$AD$4:$AD$8,0),MATCH($O481,'Hide Me'!$AE$3:$AI$3,0)))</f>
        <v/>
      </c>
      <c r="R481" s="48" t="str">
        <f>IF($Q481="","",VLOOKUP($Q481,'Hide Me'!$AD$11:$AE$14,2,FALSE))</f>
        <v/>
      </c>
      <c r="S481" s="45"/>
    </row>
    <row r="482" spans="1:19" s="19" customFormat="1" x14ac:dyDescent="0.25">
      <c r="A482" s="20"/>
      <c r="B482" s="90"/>
      <c r="C482" s="14"/>
      <c r="D482" s="110"/>
      <c r="E482" s="132"/>
      <c r="F482" s="132"/>
      <c r="G482" s="12"/>
      <c r="H482" s="113"/>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4"/>
      <c r="O482" s="89"/>
      <c r="P482" s="14"/>
      <c r="Q482" s="15" t="str">
        <f>IF(OR($O482="",$P482=""),"",INDEX('Hide Me'!$AE$4:$AI$8,MATCH($P482,'Hide Me'!$AD$4:$AD$8,0),MATCH($O482,'Hide Me'!$AE$3:$AI$3,0)))</f>
        <v/>
      </c>
      <c r="R482" s="48" t="str">
        <f>IF($Q482="","",VLOOKUP($Q482,'Hide Me'!$AD$11:$AE$14,2,FALSE))</f>
        <v/>
      </c>
      <c r="S482" s="45"/>
    </row>
    <row r="483" spans="1:19" s="19" customFormat="1" x14ac:dyDescent="0.25">
      <c r="A483" s="20"/>
      <c r="B483" s="90"/>
      <c r="C483" s="14"/>
      <c r="D483" s="110"/>
      <c r="E483" s="132"/>
      <c r="F483" s="132"/>
      <c r="G483" s="12"/>
      <c r="H483" s="113"/>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4"/>
      <c r="O483" s="89"/>
      <c r="P483" s="14"/>
      <c r="Q483" s="15" t="str">
        <f>IF(OR($O483="",$P483=""),"",INDEX('Hide Me'!$AE$4:$AI$8,MATCH($P483,'Hide Me'!$AD$4:$AD$8,0),MATCH($O483,'Hide Me'!$AE$3:$AI$3,0)))</f>
        <v/>
      </c>
      <c r="R483" s="48" t="str">
        <f>IF($Q483="","",VLOOKUP($Q483,'Hide Me'!$AD$11:$AE$14,2,FALSE))</f>
        <v/>
      </c>
      <c r="S483" s="45"/>
    </row>
    <row r="484" spans="1:19" s="19" customFormat="1" x14ac:dyDescent="0.25">
      <c r="A484" s="20"/>
      <c r="B484" s="90"/>
      <c r="C484" s="14"/>
      <c r="D484" s="110"/>
      <c r="E484" s="132"/>
      <c r="F484" s="132"/>
      <c r="G484" s="12"/>
      <c r="H484" s="113"/>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4"/>
      <c r="O484" s="89"/>
      <c r="P484" s="14"/>
      <c r="Q484" s="15" t="str">
        <f>IF(OR($O484="",$P484=""),"",INDEX('Hide Me'!$AE$4:$AI$8,MATCH($P484,'Hide Me'!$AD$4:$AD$8,0),MATCH($O484,'Hide Me'!$AE$3:$AI$3,0)))</f>
        <v/>
      </c>
      <c r="R484" s="48" t="str">
        <f>IF($Q484="","",VLOOKUP($Q484,'Hide Me'!$AD$11:$AE$14,2,FALSE))</f>
        <v/>
      </c>
      <c r="S484" s="45"/>
    </row>
    <row r="485" spans="1:19" s="19" customFormat="1" x14ac:dyDescent="0.25">
      <c r="A485" s="20"/>
      <c r="B485" s="90"/>
      <c r="C485" s="14"/>
      <c r="D485" s="110"/>
      <c r="E485" s="132"/>
      <c r="F485" s="132"/>
      <c r="G485" s="12"/>
      <c r="H485" s="113"/>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4"/>
      <c r="O485" s="89"/>
      <c r="P485" s="14"/>
      <c r="Q485" s="15" t="str">
        <f>IF(OR($O485="",$P485=""),"",INDEX('Hide Me'!$AE$4:$AI$8,MATCH($P485,'Hide Me'!$AD$4:$AD$8,0),MATCH($O485,'Hide Me'!$AE$3:$AI$3,0)))</f>
        <v/>
      </c>
      <c r="R485" s="48" t="str">
        <f>IF($Q485="","",VLOOKUP($Q485,'Hide Me'!$AD$11:$AE$14,2,FALSE))</f>
        <v/>
      </c>
      <c r="S485" s="45"/>
    </row>
    <row r="486" spans="1:19" s="19" customFormat="1" x14ac:dyDescent="0.25">
      <c r="A486" s="20"/>
      <c r="B486" s="90"/>
      <c r="C486" s="14"/>
      <c r="D486" s="110"/>
      <c r="E486" s="132"/>
      <c r="F486" s="132"/>
      <c r="G486" s="12"/>
      <c r="H486" s="113"/>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4"/>
      <c r="O486" s="89"/>
      <c r="P486" s="14"/>
      <c r="Q486" s="15" t="str">
        <f>IF(OR($O486="",$P486=""),"",INDEX('Hide Me'!$AE$4:$AI$8,MATCH($P486,'Hide Me'!$AD$4:$AD$8,0),MATCH($O486,'Hide Me'!$AE$3:$AI$3,0)))</f>
        <v/>
      </c>
      <c r="R486" s="48" t="str">
        <f>IF($Q486="","",VLOOKUP($Q486,'Hide Me'!$AD$11:$AE$14,2,FALSE))</f>
        <v/>
      </c>
      <c r="S486" s="45"/>
    </row>
    <row r="487" spans="1:19" s="19" customFormat="1" x14ac:dyDescent="0.25">
      <c r="A487" s="20"/>
      <c r="B487" s="90"/>
      <c r="C487" s="14"/>
      <c r="D487" s="110"/>
      <c r="E487" s="132"/>
      <c r="F487" s="132"/>
      <c r="G487" s="12"/>
      <c r="H487" s="113"/>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4"/>
      <c r="O487" s="89"/>
      <c r="P487" s="14"/>
      <c r="Q487" s="15" t="str">
        <f>IF(OR($O487="",$P487=""),"",INDEX('Hide Me'!$AE$4:$AI$8,MATCH($P487,'Hide Me'!$AD$4:$AD$8,0),MATCH($O487,'Hide Me'!$AE$3:$AI$3,0)))</f>
        <v/>
      </c>
      <c r="R487" s="48" t="str">
        <f>IF($Q487="","",VLOOKUP($Q487,'Hide Me'!$AD$11:$AE$14,2,FALSE))</f>
        <v/>
      </c>
      <c r="S487" s="45"/>
    </row>
    <row r="488" spans="1:19" s="19" customFormat="1" x14ac:dyDescent="0.25">
      <c r="A488" s="20"/>
      <c r="B488" s="90"/>
      <c r="C488" s="14"/>
      <c r="D488" s="110"/>
      <c r="E488" s="132"/>
      <c r="F488" s="132"/>
      <c r="G488" s="12"/>
      <c r="H488" s="113"/>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4"/>
      <c r="O488" s="89"/>
      <c r="P488" s="14"/>
      <c r="Q488" s="15" t="str">
        <f>IF(OR($O488="",$P488=""),"",INDEX('Hide Me'!$AE$4:$AI$8,MATCH($P488,'Hide Me'!$AD$4:$AD$8,0),MATCH($O488,'Hide Me'!$AE$3:$AI$3,0)))</f>
        <v/>
      </c>
      <c r="R488" s="48" t="str">
        <f>IF($Q488="","",VLOOKUP($Q488,'Hide Me'!$AD$11:$AE$14,2,FALSE))</f>
        <v/>
      </c>
      <c r="S488" s="45"/>
    </row>
    <row r="489" spans="1:19" s="19" customFormat="1" x14ac:dyDescent="0.25">
      <c r="A489" s="20"/>
      <c r="B489" s="90"/>
      <c r="C489" s="14"/>
      <c r="D489" s="110"/>
      <c r="E489" s="132"/>
      <c r="F489" s="132"/>
      <c r="G489" s="12"/>
      <c r="H489" s="113"/>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4"/>
      <c r="O489" s="89"/>
      <c r="P489" s="14"/>
      <c r="Q489" s="15" t="str">
        <f>IF(OR($O489="",$P489=""),"",INDEX('Hide Me'!$AE$4:$AI$8,MATCH($P489,'Hide Me'!$AD$4:$AD$8,0),MATCH($O489,'Hide Me'!$AE$3:$AI$3,0)))</f>
        <v/>
      </c>
      <c r="R489" s="48" t="str">
        <f>IF($Q489="","",VLOOKUP($Q489,'Hide Me'!$AD$11:$AE$14,2,FALSE))</f>
        <v/>
      </c>
      <c r="S489" s="45"/>
    </row>
    <row r="490" spans="1:19" s="19" customFormat="1" x14ac:dyDescent="0.25">
      <c r="A490" s="20"/>
      <c r="B490" s="90"/>
      <c r="C490" s="14"/>
      <c r="D490" s="110"/>
      <c r="E490" s="132"/>
      <c r="F490" s="132"/>
      <c r="G490" s="12"/>
      <c r="H490" s="113"/>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4"/>
      <c r="O490" s="89"/>
      <c r="P490" s="14"/>
      <c r="Q490" s="15" t="str">
        <f>IF(OR($O490="",$P490=""),"",INDEX('Hide Me'!$AE$4:$AI$8,MATCH($P490,'Hide Me'!$AD$4:$AD$8,0),MATCH($O490,'Hide Me'!$AE$3:$AI$3,0)))</f>
        <v/>
      </c>
      <c r="R490" s="48" t="str">
        <f>IF($Q490="","",VLOOKUP($Q490,'Hide Me'!$AD$11:$AE$14,2,FALSE))</f>
        <v/>
      </c>
      <c r="S490" s="45"/>
    </row>
    <row r="491" spans="1:19" s="19" customFormat="1" x14ac:dyDescent="0.25">
      <c r="A491" s="20"/>
      <c r="B491" s="90"/>
      <c r="C491" s="14"/>
      <c r="D491" s="110"/>
      <c r="E491" s="132"/>
      <c r="F491" s="132"/>
      <c r="G491" s="12"/>
      <c r="H491" s="113"/>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4"/>
      <c r="O491" s="89"/>
      <c r="P491" s="14"/>
      <c r="Q491" s="15" t="str">
        <f>IF(OR($O491="",$P491=""),"",INDEX('Hide Me'!$AE$4:$AI$8,MATCH($P491,'Hide Me'!$AD$4:$AD$8,0),MATCH($O491,'Hide Me'!$AE$3:$AI$3,0)))</f>
        <v/>
      </c>
      <c r="R491" s="48" t="str">
        <f>IF($Q491="","",VLOOKUP($Q491,'Hide Me'!$AD$11:$AE$14,2,FALSE))</f>
        <v/>
      </c>
      <c r="S491" s="45"/>
    </row>
    <row r="492" spans="1:19" s="19" customFormat="1" x14ac:dyDescent="0.25">
      <c r="A492" s="20"/>
      <c r="B492" s="90"/>
      <c r="C492" s="14"/>
      <c r="D492" s="110"/>
      <c r="E492" s="132"/>
      <c r="F492" s="132"/>
      <c r="G492" s="12"/>
      <c r="H492" s="113"/>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4"/>
      <c r="O492" s="89"/>
      <c r="P492" s="14"/>
      <c r="Q492" s="15" t="str">
        <f>IF(OR($O492="",$P492=""),"",INDEX('Hide Me'!$AE$4:$AI$8,MATCH($P492,'Hide Me'!$AD$4:$AD$8,0),MATCH($O492,'Hide Me'!$AE$3:$AI$3,0)))</f>
        <v/>
      </c>
      <c r="R492" s="48" t="str">
        <f>IF($Q492="","",VLOOKUP($Q492,'Hide Me'!$AD$11:$AE$14,2,FALSE))</f>
        <v/>
      </c>
      <c r="S492" s="45"/>
    </row>
    <row r="493" spans="1:19" s="19" customFormat="1" x14ac:dyDescent="0.25">
      <c r="A493" s="20"/>
      <c r="B493" s="90"/>
      <c r="C493" s="14"/>
      <c r="D493" s="110"/>
      <c r="E493" s="132"/>
      <c r="F493" s="132"/>
      <c r="G493" s="12"/>
      <c r="H493" s="113"/>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4"/>
      <c r="O493" s="89"/>
      <c r="P493" s="14"/>
      <c r="Q493" s="15" t="str">
        <f>IF(OR($O493="",$P493=""),"",INDEX('Hide Me'!$AE$4:$AI$8,MATCH($P493,'Hide Me'!$AD$4:$AD$8,0),MATCH($O493,'Hide Me'!$AE$3:$AI$3,0)))</f>
        <v/>
      </c>
      <c r="R493" s="48" t="str">
        <f>IF($Q493="","",VLOOKUP($Q493,'Hide Me'!$AD$11:$AE$14,2,FALSE))</f>
        <v/>
      </c>
      <c r="S493" s="45"/>
    </row>
    <row r="494" spans="1:19" s="19" customFormat="1" x14ac:dyDescent="0.25">
      <c r="A494" s="20"/>
      <c r="B494" s="90"/>
      <c r="C494" s="14"/>
      <c r="D494" s="110"/>
      <c r="E494" s="132"/>
      <c r="F494" s="132"/>
      <c r="G494" s="12"/>
      <c r="H494" s="113"/>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4"/>
      <c r="O494" s="89"/>
      <c r="P494" s="14"/>
      <c r="Q494" s="15" t="str">
        <f>IF(OR($O494="",$P494=""),"",INDEX('Hide Me'!$AE$4:$AI$8,MATCH($P494,'Hide Me'!$AD$4:$AD$8,0),MATCH($O494,'Hide Me'!$AE$3:$AI$3,0)))</f>
        <v/>
      </c>
      <c r="R494" s="48" t="str">
        <f>IF($Q494="","",VLOOKUP($Q494,'Hide Me'!$AD$11:$AE$14,2,FALSE))</f>
        <v/>
      </c>
      <c r="S494" s="45"/>
    </row>
    <row r="495" spans="1:19" s="19" customFormat="1" x14ac:dyDescent="0.25">
      <c r="A495" s="20"/>
      <c r="B495" s="90"/>
      <c r="C495" s="14"/>
      <c r="D495" s="110"/>
      <c r="E495" s="132"/>
      <c r="F495" s="132"/>
      <c r="G495" s="12"/>
      <c r="H495" s="113"/>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4"/>
      <c r="O495" s="89"/>
      <c r="P495" s="14"/>
      <c r="Q495" s="15" t="str">
        <f>IF(OR($O495="",$P495=""),"",INDEX('Hide Me'!$AE$4:$AI$8,MATCH($P495,'Hide Me'!$AD$4:$AD$8,0),MATCH($O495,'Hide Me'!$AE$3:$AI$3,0)))</f>
        <v/>
      </c>
      <c r="R495" s="48" t="str">
        <f>IF($Q495="","",VLOOKUP($Q495,'Hide Me'!$AD$11:$AE$14,2,FALSE))</f>
        <v/>
      </c>
      <c r="S495" s="45"/>
    </row>
    <row r="496" spans="1:19" s="19" customFormat="1" x14ac:dyDescent="0.25">
      <c r="A496" s="20"/>
      <c r="B496" s="90"/>
      <c r="C496" s="14"/>
      <c r="D496" s="110"/>
      <c r="E496" s="132"/>
      <c r="F496" s="132"/>
      <c r="G496" s="12"/>
      <c r="H496" s="113"/>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4"/>
      <c r="O496" s="89"/>
      <c r="P496" s="14"/>
      <c r="Q496" s="15" t="str">
        <f>IF(OR($O496="",$P496=""),"",INDEX('Hide Me'!$AE$4:$AI$8,MATCH($P496,'Hide Me'!$AD$4:$AD$8,0),MATCH($O496,'Hide Me'!$AE$3:$AI$3,0)))</f>
        <v/>
      </c>
      <c r="R496" s="48" t="str">
        <f>IF($Q496="","",VLOOKUP($Q496,'Hide Me'!$AD$11:$AE$14,2,FALSE))</f>
        <v/>
      </c>
      <c r="S496" s="45"/>
    </row>
    <row r="497" spans="1:19" s="19" customFormat="1" x14ac:dyDescent="0.25">
      <c r="A497" s="20"/>
      <c r="B497" s="90"/>
      <c r="C497" s="14"/>
      <c r="D497" s="110"/>
      <c r="E497" s="132"/>
      <c r="F497" s="132"/>
      <c r="G497" s="12"/>
      <c r="H497" s="113"/>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4"/>
      <c r="O497" s="89"/>
      <c r="P497" s="14"/>
      <c r="Q497" s="15" t="str">
        <f>IF(OR($O497="",$P497=""),"",INDEX('Hide Me'!$AE$4:$AI$8,MATCH($P497,'Hide Me'!$AD$4:$AD$8,0),MATCH($O497,'Hide Me'!$AE$3:$AI$3,0)))</f>
        <v/>
      </c>
      <c r="R497" s="48" t="str">
        <f>IF($Q497="","",VLOOKUP($Q497,'Hide Me'!$AD$11:$AE$14,2,FALSE))</f>
        <v/>
      </c>
      <c r="S497" s="45"/>
    </row>
    <row r="498" spans="1:19" s="19" customFormat="1" x14ac:dyDescent="0.25">
      <c r="A498" s="20"/>
      <c r="B498" s="90"/>
      <c r="C498" s="14"/>
      <c r="D498" s="110"/>
      <c r="E498" s="132"/>
      <c r="F498" s="132"/>
      <c r="G498" s="12"/>
      <c r="H498" s="113"/>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4"/>
      <c r="O498" s="89"/>
      <c r="P498" s="14"/>
      <c r="Q498" s="15" t="str">
        <f>IF(OR($O498="",$P498=""),"",INDEX('Hide Me'!$AE$4:$AI$8,MATCH($P498,'Hide Me'!$AD$4:$AD$8,0),MATCH($O498,'Hide Me'!$AE$3:$AI$3,0)))</f>
        <v/>
      </c>
      <c r="R498" s="48" t="str">
        <f>IF($Q498="","",VLOOKUP($Q498,'Hide Me'!$AD$11:$AE$14,2,FALSE))</f>
        <v/>
      </c>
      <c r="S498" s="45"/>
    </row>
    <row r="499" spans="1:19" s="19" customFormat="1" x14ac:dyDescent="0.25">
      <c r="A499" s="20"/>
      <c r="B499" s="90"/>
      <c r="C499" s="14"/>
      <c r="D499" s="110"/>
      <c r="E499" s="132"/>
      <c r="F499" s="132"/>
      <c r="G499" s="12"/>
      <c r="H499" s="113"/>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4"/>
      <c r="O499" s="89"/>
      <c r="P499" s="14"/>
      <c r="Q499" s="15" t="str">
        <f>IF(OR($O499="",$P499=""),"",INDEX('Hide Me'!$AE$4:$AI$8,MATCH($P499,'Hide Me'!$AD$4:$AD$8,0),MATCH($O499,'Hide Me'!$AE$3:$AI$3,0)))</f>
        <v/>
      </c>
      <c r="R499" s="48" t="str">
        <f>IF($Q499="","",VLOOKUP($Q499,'Hide Me'!$AD$11:$AE$14,2,FALSE))</f>
        <v/>
      </c>
      <c r="S499" s="45"/>
    </row>
    <row r="500" spans="1:19" s="19" customFormat="1" x14ac:dyDescent="0.25">
      <c r="A500" s="20"/>
      <c r="B500" s="90"/>
      <c r="C500" s="14"/>
      <c r="D500" s="110"/>
      <c r="E500" s="132"/>
      <c r="F500" s="132"/>
      <c r="G500" s="12"/>
      <c r="H500" s="113"/>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4"/>
      <c r="O500" s="89"/>
      <c r="P500" s="14"/>
      <c r="Q500" s="15" t="str">
        <f>IF(OR($O500="",$P500=""),"",INDEX('Hide Me'!$AE$4:$AI$8,MATCH($P500,'Hide Me'!$AD$4:$AD$8,0),MATCH($O500,'Hide Me'!$AE$3:$AI$3,0)))</f>
        <v/>
      </c>
      <c r="R500" s="48" t="str">
        <f>IF($Q500="","",VLOOKUP($Q500,'Hide Me'!$AD$11:$AE$14,2,FALSE))</f>
        <v/>
      </c>
      <c r="S500" s="45"/>
    </row>
    <row r="501" spans="1:19" s="19" customFormat="1" x14ac:dyDescent="0.25">
      <c r="A501" s="20"/>
      <c r="B501" s="90"/>
      <c r="C501" s="14"/>
      <c r="D501" s="110"/>
      <c r="E501" s="132"/>
      <c r="F501" s="132"/>
      <c r="G501" s="12"/>
      <c r="H501" s="113"/>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4"/>
      <c r="O501" s="89"/>
      <c r="P501" s="14"/>
      <c r="Q501" s="15" t="str">
        <f>IF(OR($O501="",$P501=""),"",INDEX('Hide Me'!$AE$4:$AI$8,MATCH($P501,'Hide Me'!$AD$4:$AD$8,0),MATCH($O501,'Hide Me'!$AE$3:$AI$3,0)))</f>
        <v/>
      </c>
      <c r="R501" s="48" t="str">
        <f>IF($Q501="","",VLOOKUP($Q501,'Hide Me'!$AD$11:$AE$14,2,FALSE))</f>
        <v/>
      </c>
      <c r="S501" s="45"/>
    </row>
    <row r="502" spans="1:19" s="19" customFormat="1" x14ac:dyDescent="0.25">
      <c r="A502" s="20"/>
      <c r="B502" s="90"/>
      <c r="C502" s="14"/>
      <c r="D502" s="110"/>
      <c r="E502" s="132"/>
      <c r="F502" s="132"/>
      <c r="G502" s="12"/>
      <c r="H502" s="113"/>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4"/>
      <c r="O502" s="89"/>
      <c r="P502" s="14"/>
      <c r="Q502" s="15" t="str">
        <f>IF(OR($O502="",$P502=""),"",INDEX('Hide Me'!$AE$4:$AI$8,MATCH($P502,'Hide Me'!$AD$4:$AD$8,0),MATCH($O502,'Hide Me'!$AE$3:$AI$3,0)))</f>
        <v/>
      </c>
      <c r="R502" s="48" t="str">
        <f>IF($Q502="","",VLOOKUP($Q502,'Hide Me'!$AD$11:$AE$14,2,FALSE))</f>
        <v/>
      </c>
      <c r="S502" s="45"/>
    </row>
    <row r="503" spans="1:19" s="19" customFormat="1" x14ac:dyDescent="0.25">
      <c r="A503" s="20"/>
      <c r="B503" s="90"/>
      <c r="C503" s="14"/>
      <c r="D503" s="110"/>
      <c r="E503" s="132"/>
      <c r="F503" s="132"/>
      <c r="G503" s="12"/>
      <c r="H503" s="113"/>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4"/>
      <c r="O503" s="89"/>
      <c r="P503" s="14"/>
      <c r="Q503" s="15" t="str">
        <f>IF(OR($O503="",$P503=""),"",INDEX('Hide Me'!$AE$4:$AI$8,MATCH($P503,'Hide Me'!$AD$4:$AD$8,0),MATCH($O503,'Hide Me'!$AE$3:$AI$3,0)))</f>
        <v/>
      </c>
      <c r="R503" s="48" t="str">
        <f>IF($Q503="","",VLOOKUP($Q503,'Hide Me'!$AD$11:$AE$14,2,FALSE))</f>
        <v/>
      </c>
      <c r="S503" s="45"/>
    </row>
    <row r="504" spans="1:19" s="19" customFormat="1" x14ac:dyDescent="0.25">
      <c r="A504" s="20"/>
      <c r="B504" s="90"/>
      <c r="C504" s="14"/>
      <c r="D504" s="110"/>
      <c r="E504" s="132"/>
      <c r="F504" s="132"/>
      <c r="G504" s="12"/>
      <c r="H504" s="113"/>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4"/>
      <c r="O504" s="89"/>
      <c r="P504" s="14"/>
      <c r="Q504" s="15" t="str">
        <f>IF(OR($O504="",$P504=""),"",INDEX('Hide Me'!$AE$4:$AI$8,MATCH($P504,'Hide Me'!$AD$4:$AD$8,0),MATCH($O504,'Hide Me'!$AE$3:$AI$3,0)))</f>
        <v/>
      </c>
      <c r="R504" s="48" t="str">
        <f>IF($Q504="","",VLOOKUP($Q504,'Hide Me'!$AD$11:$AE$14,2,FALSE))</f>
        <v/>
      </c>
      <c r="S504" s="45"/>
    </row>
    <row r="505" spans="1:19" s="19" customFormat="1" x14ac:dyDescent="0.25">
      <c r="A505" s="20"/>
      <c r="B505" s="90"/>
      <c r="C505" s="14"/>
      <c r="D505" s="110"/>
      <c r="E505" s="132"/>
      <c r="F505" s="132"/>
      <c r="G505" s="12"/>
      <c r="H505" s="113"/>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4"/>
      <c r="O505" s="89"/>
      <c r="P505" s="14"/>
      <c r="Q505" s="15" t="str">
        <f>IF(OR($O505="",$P505=""),"",INDEX('Hide Me'!$AE$4:$AI$8,MATCH($P505,'Hide Me'!$AD$4:$AD$8,0),MATCH($O505,'Hide Me'!$AE$3:$AI$3,0)))</f>
        <v/>
      </c>
      <c r="R505" s="48" t="str">
        <f>IF($Q505="","",VLOOKUP($Q505,'Hide Me'!$AD$11:$AE$14,2,FALSE))</f>
        <v/>
      </c>
      <c r="S505" s="45"/>
    </row>
    <row r="506" spans="1:19" s="19" customFormat="1" x14ac:dyDescent="0.25">
      <c r="A506" s="20"/>
      <c r="B506" s="90"/>
      <c r="C506" s="14"/>
      <c r="D506" s="110"/>
      <c r="E506" s="132"/>
      <c r="F506" s="132"/>
      <c r="G506" s="12"/>
      <c r="H506" s="113"/>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4"/>
      <c r="O506" s="89"/>
      <c r="P506" s="14"/>
      <c r="Q506" s="15" t="str">
        <f>IF(OR($O506="",$P506=""),"",INDEX('Hide Me'!$AE$4:$AI$8,MATCH($P506,'Hide Me'!$AD$4:$AD$8,0),MATCH($O506,'Hide Me'!$AE$3:$AI$3,0)))</f>
        <v/>
      </c>
      <c r="R506" s="48" t="str">
        <f>IF($Q506="","",VLOOKUP($Q506,'Hide Me'!$AD$11:$AE$14,2,FALSE))</f>
        <v/>
      </c>
      <c r="S506" s="45"/>
    </row>
    <row r="507" spans="1:19" s="19" customFormat="1" x14ac:dyDescent="0.25">
      <c r="A507" s="20"/>
      <c r="B507" s="90"/>
      <c r="C507" s="14"/>
      <c r="D507" s="110"/>
      <c r="E507" s="132"/>
      <c r="F507" s="132"/>
      <c r="G507" s="12"/>
      <c r="H507" s="113"/>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4"/>
      <c r="O507" s="89"/>
      <c r="P507" s="14"/>
      <c r="Q507" s="15" t="str">
        <f>IF(OR($O507="",$P507=""),"",INDEX('Hide Me'!$AE$4:$AI$8,MATCH($P507,'Hide Me'!$AD$4:$AD$8,0),MATCH($O507,'Hide Me'!$AE$3:$AI$3,0)))</f>
        <v/>
      </c>
      <c r="R507" s="48" t="str">
        <f>IF($Q507="","",VLOOKUP($Q507,'Hide Me'!$AD$11:$AE$14,2,FALSE))</f>
        <v/>
      </c>
      <c r="S507" s="45"/>
    </row>
    <row r="508" spans="1:19" s="19" customFormat="1" x14ac:dyDescent="0.25">
      <c r="A508" s="20"/>
      <c r="B508" s="90"/>
      <c r="C508" s="14"/>
      <c r="D508" s="110"/>
      <c r="E508" s="132"/>
      <c r="F508" s="132"/>
      <c r="G508" s="12"/>
      <c r="H508" s="113"/>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4"/>
      <c r="O508" s="89"/>
      <c r="P508" s="14"/>
      <c r="Q508" s="15" t="str">
        <f>IF(OR($O508="",$P508=""),"",INDEX('Hide Me'!$AE$4:$AI$8,MATCH($P508,'Hide Me'!$AD$4:$AD$8,0),MATCH($O508,'Hide Me'!$AE$3:$AI$3,0)))</f>
        <v/>
      </c>
      <c r="R508" s="48" t="str">
        <f>IF($Q508="","",VLOOKUP($Q508,'Hide Me'!$AD$11:$AE$14,2,FALSE))</f>
        <v/>
      </c>
      <c r="S508" s="45"/>
    </row>
    <row r="509" spans="1:19" s="19" customFormat="1" x14ac:dyDescent="0.25">
      <c r="A509" s="20"/>
      <c r="B509" s="90"/>
      <c r="C509" s="14"/>
      <c r="D509" s="110"/>
      <c r="E509" s="132"/>
      <c r="F509" s="132"/>
      <c r="G509" s="12"/>
      <c r="H509" s="113"/>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4"/>
      <c r="O509" s="89"/>
      <c r="P509" s="14"/>
      <c r="Q509" s="15" t="str">
        <f>IF(OR($O509="",$P509=""),"",INDEX('Hide Me'!$AE$4:$AI$8,MATCH($P509,'Hide Me'!$AD$4:$AD$8,0),MATCH($O509,'Hide Me'!$AE$3:$AI$3,0)))</f>
        <v/>
      </c>
      <c r="R509" s="48" t="str">
        <f>IF($Q509="","",VLOOKUP($Q509,'Hide Me'!$AD$11:$AE$14,2,FALSE))</f>
        <v/>
      </c>
      <c r="S509" s="45"/>
    </row>
    <row r="510" spans="1:19" s="19" customFormat="1" x14ac:dyDescent="0.25">
      <c r="A510" s="20"/>
      <c r="B510" s="90"/>
      <c r="C510" s="14"/>
      <c r="D510" s="110"/>
      <c r="E510" s="132"/>
      <c r="F510" s="132"/>
      <c r="G510" s="12"/>
      <c r="H510" s="113"/>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4"/>
      <c r="O510" s="89"/>
      <c r="P510" s="14"/>
      <c r="Q510" s="15" t="str">
        <f>IF(OR($O510="",$P510=""),"",INDEX('Hide Me'!$AE$4:$AI$8,MATCH($P510,'Hide Me'!$AD$4:$AD$8,0),MATCH($O510,'Hide Me'!$AE$3:$AI$3,0)))</f>
        <v/>
      </c>
      <c r="R510" s="48" t="str">
        <f>IF($Q510="","",VLOOKUP($Q510,'Hide Me'!$AD$11:$AE$14,2,FALSE))</f>
        <v/>
      </c>
      <c r="S510" s="45"/>
    </row>
    <row r="511" spans="1:19" s="19" customFormat="1" x14ac:dyDescent="0.25">
      <c r="A511" s="20"/>
      <c r="B511" s="90"/>
      <c r="C511" s="14"/>
      <c r="D511" s="110"/>
      <c r="E511" s="132"/>
      <c r="F511" s="132"/>
      <c r="G511" s="12"/>
      <c r="H511" s="113"/>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4"/>
      <c r="O511" s="89"/>
      <c r="P511" s="14"/>
      <c r="Q511" s="15" t="str">
        <f>IF(OR($O511="",$P511=""),"",INDEX('Hide Me'!$AE$4:$AI$8,MATCH($P511,'Hide Me'!$AD$4:$AD$8,0),MATCH($O511,'Hide Me'!$AE$3:$AI$3,0)))</f>
        <v/>
      </c>
      <c r="R511" s="48" t="str">
        <f>IF($Q511="","",VLOOKUP($Q511,'Hide Me'!$AD$11:$AE$14,2,FALSE))</f>
        <v/>
      </c>
      <c r="S511" s="45"/>
    </row>
    <row r="512" spans="1:19" s="19" customFormat="1" x14ac:dyDescent="0.25">
      <c r="A512" s="20"/>
      <c r="B512" s="90"/>
      <c r="C512" s="14"/>
      <c r="D512" s="110"/>
      <c r="E512" s="132"/>
      <c r="F512" s="132"/>
      <c r="G512" s="12"/>
      <c r="H512" s="113"/>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4"/>
      <c r="O512" s="89"/>
      <c r="P512" s="14"/>
      <c r="Q512" s="15" t="str">
        <f>IF(OR($O512="",$P512=""),"",INDEX('Hide Me'!$AE$4:$AI$8,MATCH($P512,'Hide Me'!$AD$4:$AD$8,0),MATCH($O512,'Hide Me'!$AE$3:$AI$3,0)))</f>
        <v/>
      </c>
      <c r="R512" s="48" t="str">
        <f>IF($Q512="","",VLOOKUP($Q512,'Hide Me'!$AD$11:$AE$14,2,FALSE))</f>
        <v/>
      </c>
      <c r="S512" s="45"/>
    </row>
    <row r="513" spans="1:19" s="19" customFormat="1" x14ac:dyDescent="0.25">
      <c r="A513" s="20"/>
      <c r="B513" s="90"/>
      <c r="C513" s="14"/>
      <c r="D513" s="110"/>
      <c r="E513" s="132"/>
      <c r="F513" s="132"/>
      <c r="G513" s="12"/>
      <c r="H513" s="113"/>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4"/>
      <c r="O513" s="89"/>
      <c r="P513" s="14"/>
      <c r="Q513" s="15" t="str">
        <f>IF(OR($O513="",$P513=""),"",INDEX('Hide Me'!$AE$4:$AI$8,MATCH($P513,'Hide Me'!$AD$4:$AD$8,0),MATCH($O513,'Hide Me'!$AE$3:$AI$3,0)))</f>
        <v/>
      </c>
      <c r="R513" s="48" t="str">
        <f>IF($Q513="","",VLOOKUP($Q513,'Hide Me'!$AD$11:$AE$14,2,FALSE))</f>
        <v/>
      </c>
      <c r="S513" s="45"/>
    </row>
    <row r="514" spans="1:19" s="19" customFormat="1" x14ac:dyDescent="0.25">
      <c r="A514" s="20"/>
      <c r="B514" s="90"/>
      <c r="C514" s="14"/>
      <c r="D514" s="110"/>
      <c r="E514" s="132"/>
      <c r="F514" s="132"/>
      <c r="G514" s="12"/>
      <c r="H514" s="113"/>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4"/>
      <c r="O514" s="89"/>
      <c r="P514" s="14"/>
      <c r="Q514" s="15" t="str">
        <f>IF(OR($O514="",$P514=""),"",INDEX('Hide Me'!$AE$4:$AI$8,MATCH($P514,'Hide Me'!$AD$4:$AD$8,0),MATCH($O514,'Hide Me'!$AE$3:$AI$3,0)))</f>
        <v/>
      </c>
      <c r="R514" s="48" t="str">
        <f>IF($Q514="","",VLOOKUP($Q514,'Hide Me'!$AD$11:$AE$14,2,FALSE))</f>
        <v/>
      </c>
      <c r="S514" s="45"/>
    </row>
    <row r="515" spans="1:19" s="19" customFormat="1" x14ac:dyDescent="0.25">
      <c r="A515" s="20"/>
      <c r="B515" s="90"/>
      <c r="C515" s="14"/>
      <c r="D515" s="110"/>
      <c r="E515" s="132"/>
      <c r="F515" s="132"/>
      <c r="G515" s="12"/>
      <c r="H515" s="113"/>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4"/>
      <c r="O515" s="89"/>
      <c r="P515" s="14"/>
      <c r="Q515" s="15" t="str">
        <f>IF(OR($O515="",$P515=""),"",INDEX('Hide Me'!$AE$4:$AI$8,MATCH($P515,'Hide Me'!$AD$4:$AD$8,0),MATCH($O515,'Hide Me'!$AE$3:$AI$3,0)))</f>
        <v/>
      </c>
      <c r="R515" s="48" t="str">
        <f>IF($Q515="","",VLOOKUP($Q515,'Hide Me'!$AD$11:$AE$14,2,FALSE))</f>
        <v/>
      </c>
      <c r="S515" s="45"/>
    </row>
    <row r="516" spans="1:19" s="19" customFormat="1" x14ac:dyDescent="0.25">
      <c r="A516" s="20"/>
      <c r="B516" s="90"/>
      <c r="C516" s="14"/>
      <c r="D516" s="110"/>
      <c r="E516" s="132"/>
      <c r="F516" s="132"/>
      <c r="G516" s="12"/>
      <c r="H516" s="113"/>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4"/>
      <c r="O516" s="89"/>
      <c r="P516" s="14"/>
      <c r="Q516" s="15" t="str">
        <f>IF(OR($O516="",$P516=""),"",INDEX('Hide Me'!$AE$4:$AI$8,MATCH($P516,'Hide Me'!$AD$4:$AD$8,0),MATCH($O516,'Hide Me'!$AE$3:$AI$3,0)))</f>
        <v/>
      </c>
      <c r="R516" s="48" t="str">
        <f>IF($Q516="","",VLOOKUP($Q516,'Hide Me'!$AD$11:$AE$14,2,FALSE))</f>
        <v/>
      </c>
      <c r="S516" s="45"/>
    </row>
    <row r="517" spans="1:19" s="19" customFormat="1" x14ac:dyDescent="0.25">
      <c r="A517" s="20"/>
      <c r="B517" s="90"/>
      <c r="C517" s="14"/>
      <c r="D517" s="110"/>
      <c r="E517" s="132"/>
      <c r="F517" s="132"/>
      <c r="G517" s="12"/>
      <c r="H517" s="113"/>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4"/>
      <c r="O517" s="89"/>
      <c r="P517" s="14"/>
      <c r="Q517" s="15" t="str">
        <f>IF(OR($O517="",$P517=""),"",INDEX('Hide Me'!$AE$4:$AI$8,MATCH($P517,'Hide Me'!$AD$4:$AD$8,0),MATCH($O517,'Hide Me'!$AE$3:$AI$3,0)))</f>
        <v/>
      </c>
      <c r="R517" s="48" t="str">
        <f>IF($Q517="","",VLOOKUP($Q517,'Hide Me'!$AD$11:$AE$14,2,FALSE))</f>
        <v/>
      </c>
      <c r="S517" s="45"/>
    </row>
    <row r="518" spans="1:19" s="19" customFormat="1" x14ac:dyDescent="0.25">
      <c r="A518" s="20"/>
      <c r="B518" s="90"/>
      <c r="C518" s="14"/>
      <c r="D518" s="110"/>
      <c r="E518" s="132"/>
      <c r="F518" s="132"/>
      <c r="G518" s="12"/>
      <c r="H518" s="113"/>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4"/>
      <c r="O518" s="89"/>
      <c r="P518" s="14"/>
      <c r="Q518" s="15" t="str">
        <f>IF(OR($O518="",$P518=""),"",INDEX('Hide Me'!$AE$4:$AI$8,MATCH($P518,'Hide Me'!$AD$4:$AD$8,0),MATCH($O518,'Hide Me'!$AE$3:$AI$3,0)))</f>
        <v/>
      </c>
      <c r="R518" s="48" t="str">
        <f>IF($Q518="","",VLOOKUP($Q518,'Hide Me'!$AD$11:$AE$14,2,FALSE))</f>
        <v/>
      </c>
      <c r="S518" s="45"/>
    </row>
    <row r="519" spans="1:19" s="19" customFormat="1" x14ac:dyDescent="0.25">
      <c r="A519" s="20"/>
      <c r="B519" s="90"/>
      <c r="C519" s="14"/>
      <c r="D519" s="110"/>
      <c r="E519" s="132"/>
      <c r="F519" s="132"/>
      <c r="G519" s="12"/>
      <c r="H519" s="113"/>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4"/>
      <c r="O519" s="89"/>
      <c r="P519" s="14"/>
      <c r="Q519" s="15" t="str">
        <f>IF(OR($O519="",$P519=""),"",INDEX('Hide Me'!$AE$4:$AI$8,MATCH($P519,'Hide Me'!$AD$4:$AD$8,0),MATCH($O519,'Hide Me'!$AE$3:$AI$3,0)))</f>
        <v/>
      </c>
      <c r="R519" s="48" t="str">
        <f>IF($Q519="","",VLOOKUP($Q519,'Hide Me'!$AD$11:$AE$14,2,FALSE))</f>
        <v/>
      </c>
      <c r="S519" s="45"/>
    </row>
    <row r="520" spans="1:19" s="19" customFormat="1" x14ac:dyDescent="0.25">
      <c r="A520" s="20"/>
      <c r="B520" s="90"/>
      <c r="C520" s="14"/>
      <c r="D520" s="110"/>
      <c r="E520" s="132"/>
      <c r="F520" s="132"/>
      <c r="G520" s="12"/>
      <c r="H520" s="113"/>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4"/>
      <c r="O520" s="89"/>
      <c r="P520" s="14"/>
      <c r="Q520" s="15" t="str">
        <f>IF(OR($O520="",$P520=""),"",INDEX('Hide Me'!$AE$4:$AI$8,MATCH($P520,'Hide Me'!$AD$4:$AD$8,0),MATCH($O520,'Hide Me'!$AE$3:$AI$3,0)))</f>
        <v/>
      </c>
      <c r="R520" s="48" t="str">
        <f>IF($Q520="","",VLOOKUP($Q520,'Hide Me'!$AD$11:$AE$14,2,FALSE))</f>
        <v/>
      </c>
      <c r="S520" s="45"/>
    </row>
    <row r="521" spans="1:19" s="19" customFormat="1" x14ac:dyDescent="0.25">
      <c r="A521" s="20"/>
      <c r="B521" s="90"/>
      <c r="C521" s="14"/>
      <c r="D521" s="110"/>
      <c r="E521" s="132"/>
      <c r="F521" s="132"/>
      <c r="G521" s="12"/>
      <c r="H521" s="113"/>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4"/>
      <c r="O521" s="89"/>
      <c r="P521" s="14"/>
      <c r="Q521" s="15" t="str">
        <f>IF(OR($O521="",$P521=""),"",INDEX('Hide Me'!$AE$4:$AI$8,MATCH($P521,'Hide Me'!$AD$4:$AD$8,0),MATCH($O521,'Hide Me'!$AE$3:$AI$3,0)))</f>
        <v/>
      </c>
      <c r="R521" s="48" t="str">
        <f>IF($Q521="","",VLOOKUP($Q521,'Hide Me'!$AD$11:$AE$14,2,FALSE))</f>
        <v/>
      </c>
      <c r="S521" s="45"/>
    </row>
    <row r="522" spans="1:19" s="19" customFormat="1" x14ac:dyDescent="0.25">
      <c r="A522" s="20"/>
      <c r="B522" s="90"/>
      <c r="C522" s="14"/>
      <c r="D522" s="110"/>
      <c r="E522" s="132"/>
      <c r="F522" s="132"/>
      <c r="G522" s="12"/>
      <c r="H522" s="113"/>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4"/>
      <c r="O522" s="89"/>
      <c r="P522" s="14"/>
      <c r="Q522" s="15" t="str">
        <f>IF(OR($O522="",$P522=""),"",INDEX('Hide Me'!$AE$4:$AI$8,MATCH($P522,'Hide Me'!$AD$4:$AD$8,0),MATCH($O522,'Hide Me'!$AE$3:$AI$3,0)))</f>
        <v/>
      </c>
      <c r="R522" s="48" t="str">
        <f>IF($Q522="","",VLOOKUP($Q522,'Hide Me'!$AD$11:$AE$14,2,FALSE))</f>
        <v/>
      </c>
      <c r="S522" s="45"/>
    </row>
    <row r="523" spans="1:19" s="19" customFormat="1" x14ac:dyDescent="0.25">
      <c r="A523" s="20"/>
      <c r="B523" s="90"/>
      <c r="C523" s="14"/>
      <c r="D523" s="110"/>
      <c r="E523" s="132"/>
      <c r="F523" s="132"/>
      <c r="G523" s="12"/>
      <c r="H523" s="113"/>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4"/>
      <c r="O523" s="89"/>
      <c r="P523" s="14"/>
      <c r="Q523" s="15" t="str">
        <f>IF(OR($O523="",$P523=""),"",INDEX('Hide Me'!$AE$4:$AI$8,MATCH($P523,'Hide Me'!$AD$4:$AD$8,0),MATCH($O523,'Hide Me'!$AE$3:$AI$3,0)))</f>
        <v/>
      </c>
      <c r="R523" s="48" t="str">
        <f>IF($Q523="","",VLOOKUP($Q523,'Hide Me'!$AD$11:$AE$14,2,FALSE))</f>
        <v/>
      </c>
      <c r="S523" s="45"/>
    </row>
    <row r="524" spans="1:19" s="19" customFormat="1" x14ac:dyDescent="0.25">
      <c r="A524" s="20"/>
      <c r="B524" s="90"/>
      <c r="C524" s="14"/>
      <c r="D524" s="110"/>
      <c r="E524" s="132"/>
      <c r="F524" s="132"/>
      <c r="G524" s="12"/>
      <c r="H524" s="113"/>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4"/>
      <c r="O524" s="89"/>
      <c r="P524" s="14"/>
      <c r="Q524" s="15" t="str">
        <f>IF(OR($O524="",$P524=""),"",INDEX('Hide Me'!$AE$4:$AI$8,MATCH($P524,'Hide Me'!$AD$4:$AD$8,0),MATCH($O524,'Hide Me'!$AE$3:$AI$3,0)))</f>
        <v/>
      </c>
      <c r="R524" s="48" t="str">
        <f>IF($Q524="","",VLOOKUP($Q524,'Hide Me'!$AD$11:$AE$14,2,FALSE))</f>
        <v/>
      </c>
      <c r="S524" s="45"/>
    </row>
    <row r="525" spans="1:19" s="19" customFormat="1" x14ac:dyDescent="0.25">
      <c r="A525" s="20"/>
      <c r="B525" s="90"/>
      <c r="C525" s="14"/>
      <c r="D525" s="110"/>
      <c r="E525" s="132"/>
      <c r="F525" s="132"/>
      <c r="G525" s="12"/>
      <c r="H525" s="113"/>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4"/>
      <c r="O525" s="89"/>
      <c r="P525" s="14"/>
      <c r="Q525" s="15" t="str">
        <f>IF(OR($O525="",$P525=""),"",INDEX('Hide Me'!$AE$4:$AI$8,MATCH($P525,'Hide Me'!$AD$4:$AD$8,0),MATCH($O525,'Hide Me'!$AE$3:$AI$3,0)))</f>
        <v/>
      </c>
      <c r="R525" s="48" t="str">
        <f>IF($Q525="","",VLOOKUP($Q525,'Hide Me'!$AD$11:$AE$14,2,FALSE))</f>
        <v/>
      </c>
      <c r="S525" s="45"/>
    </row>
    <row r="526" spans="1:19" s="19" customFormat="1" x14ac:dyDescent="0.25">
      <c r="A526" s="20"/>
      <c r="B526" s="90"/>
      <c r="C526" s="14"/>
      <c r="D526" s="110"/>
      <c r="E526" s="132"/>
      <c r="F526" s="132"/>
      <c r="G526" s="12"/>
      <c r="H526" s="113"/>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4"/>
      <c r="O526" s="89"/>
      <c r="P526" s="14"/>
      <c r="Q526" s="15" t="str">
        <f>IF(OR($O526="",$P526=""),"",INDEX('Hide Me'!$AE$4:$AI$8,MATCH($P526,'Hide Me'!$AD$4:$AD$8,0),MATCH($O526,'Hide Me'!$AE$3:$AI$3,0)))</f>
        <v/>
      </c>
      <c r="R526" s="48" t="str">
        <f>IF($Q526="","",VLOOKUP($Q526,'Hide Me'!$AD$11:$AE$14,2,FALSE))</f>
        <v/>
      </c>
      <c r="S526" s="45"/>
    </row>
    <row r="527" spans="1:19" s="19" customFormat="1" x14ac:dyDescent="0.25">
      <c r="A527" s="20"/>
      <c r="B527" s="90"/>
      <c r="C527" s="14"/>
      <c r="D527" s="110"/>
      <c r="E527" s="132"/>
      <c r="F527" s="132"/>
      <c r="G527" s="12"/>
      <c r="H527" s="113"/>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4"/>
      <c r="O527" s="89"/>
      <c r="P527" s="14"/>
      <c r="Q527" s="15" t="str">
        <f>IF(OR($O527="",$P527=""),"",INDEX('Hide Me'!$AE$4:$AI$8,MATCH($P527,'Hide Me'!$AD$4:$AD$8,0),MATCH($O527,'Hide Me'!$AE$3:$AI$3,0)))</f>
        <v/>
      </c>
      <c r="R527" s="48" t="str">
        <f>IF($Q527="","",VLOOKUP($Q527,'Hide Me'!$AD$11:$AE$14,2,FALSE))</f>
        <v/>
      </c>
      <c r="S527" s="45"/>
    </row>
    <row r="528" spans="1:19" s="19" customFormat="1" x14ac:dyDescent="0.25">
      <c r="A528" s="20"/>
      <c r="B528" s="90"/>
      <c r="C528" s="14"/>
      <c r="D528" s="110"/>
      <c r="E528" s="132"/>
      <c r="F528" s="132"/>
      <c r="G528" s="12"/>
      <c r="H528" s="113"/>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4"/>
      <c r="O528" s="89"/>
      <c r="P528" s="14"/>
      <c r="Q528" s="15" t="str">
        <f>IF(OR($O528="",$P528=""),"",INDEX('Hide Me'!$AE$4:$AI$8,MATCH($P528,'Hide Me'!$AD$4:$AD$8,0),MATCH($O528,'Hide Me'!$AE$3:$AI$3,0)))</f>
        <v/>
      </c>
      <c r="R528" s="48" t="str">
        <f>IF($Q528="","",VLOOKUP($Q528,'Hide Me'!$AD$11:$AE$14,2,FALSE))</f>
        <v/>
      </c>
      <c r="S528" s="45"/>
    </row>
    <row r="529" spans="1:19" s="19" customFormat="1" x14ac:dyDescent="0.25">
      <c r="A529" s="20"/>
      <c r="B529" s="90"/>
      <c r="C529" s="14"/>
      <c r="D529" s="110"/>
      <c r="E529" s="132"/>
      <c r="F529" s="132"/>
      <c r="G529" s="12"/>
      <c r="H529" s="113"/>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4"/>
      <c r="O529" s="89"/>
      <c r="P529" s="14"/>
      <c r="Q529" s="15" t="str">
        <f>IF(OR($O529="",$P529=""),"",INDEX('Hide Me'!$AE$4:$AI$8,MATCH($P529,'Hide Me'!$AD$4:$AD$8,0),MATCH($O529,'Hide Me'!$AE$3:$AI$3,0)))</f>
        <v/>
      </c>
      <c r="R529" s="48" t="str">
        <f>IF($Q529="","",VLOOKUP($Q529,'Hide Me'!$AD$11:$AE$14,2,FALSE))</f>
        <v/>
      </c>
      <c r="S529" s="45"/>
    </row>
    <row r="530" spans="1:19" s="19" customFormat="1" x14ac:dyDescent="0.25">
      <c r="A530" s="20"/>
      <c r="B530" s="90"/>
      <c r="C530" s="14"/>
      <c r="D530" s="110"/>
      <c r="E530" s="132"/>
      <c r="F530" s="132"/>
      <c r="G530" s="12"/>
      <c r="H530" s="113"/>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4"/>
      <c r="O530" s="89"/>
      <c r="P530" s="14"/>
      <c r="Q530" s="15" t="str">
        <f>IF(OR($O530="",$P530=""),"",INDEX('Hide Me'!$AE$4:$AI$8,MATCH($P530,'Hide Me'!$AD$4:$AD$8,0),MATCH($O530,'Hide Me'!$AE$3:$AI$3,0)))</f>
        <v/>
      </c>
      <c r="R530" s="48" t="str">
        <f>IF($Q530="","",VLOOKUP($Q530,'Hide Me'!$AD$11:$AE$14,2,FALSE))</f>
        <v/>
      </c>
      <c r="S530" s="45"/>
    </row>
    <row r="531" spans="1:19" s="19" customFormat="1" x14ac:dyDescent="0.25">
      <c r="A531" s="20"/>
      <c r="B531" s="90"/>
      <c r="C531" s="14"/>
      <c r="D531" s="110"/>
      <c r="E531" s="132"/>
      <c r="F531" s="132"/>
      <c r="G531" s="12"/>
      <c r="H531" s="113"/>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4"/>
      <c r="O531" s="89"/>
      <c r="P531" s="14"/>
      <c r="Q531" s="15" t="str">
        <f>IF(OR($O531="",$P531=""),"",INDEX('Hide Me'!$AE$4:$AI$8,MATCH($P531,'Hide Me'!$AD$4:$AD$8,0),MATCH($O531,'Hide Me'!$AE$3:$AI$3,0)))</f>
        <v/>
      </c>
      <c r="R531" s="48" t="str">
        <f>IF($Q531="","",VLOOKUP($Q531,'Hide Me'!$AD$11:$AE$14,2,FALSE))</f>
        <v/>
      </c>
      <c r="S531" s="45"/>
    </row>
    <row r="532" spans="1:19" s="19" customFormat="1" x14ac:dyDescent="0.25">
      <c r="A532" s="20"/>
      <c r="B532" s="90"/>
      <c r="C532" s="14"/>
      <c r="D532" s="110"/>
      <c r="E532" s="132"/>
      <c r="F532" s="132"/>
      <c r="G532" s="12"/>
      <c r="H532" s="113"/>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4"/>
      <c r="O532" s="89"/>
      <c r="P532" s="14"/>
      <c r="Q532" s="15" t="str">
        <f>IF(OR($O532="",$P532=""),"",INDEX('Hide Me'!$AE$4:$AI$8,MATCH($P532,'Hide Me'!$AD$4:$AD$8,0),MATCH($O532,'Hide Me'!$AE$3:$AI$3,0)))</f>
        <v/>
      </c>
      <c r="R532" s="48" t="str">
        <f>IF($Q532="","",VLOOKUP($Q532,'Hide Me'!$AD$11:$AE$14,2,FALSE))</f>
        <v/>
      </c>
      <c r="S532" s="45"/>
    </row>
    <row r="533" spans="1:19" s="19" customFormat="1" x14ac:dyDescent="0.25">
      <c r="A533" s="20"/>
      <c r="B533" s="90"/>
      <c r="C533" s="14"/>
      <c r="D533" s="110"/>
      <c r="E533" s="132"/>
      <c r="F533" s="132"/>
      <c r="G533" s="12"/>
      <c r="H533" s="113"/>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4"/>
      <c r="O533" s="89"/>
      <c r="P533" s="14"/>
      <c r="Q533" s="15" t="str">
        <f>IF(OR($O533="",$P533=""),"",INDEX('Hide Me'!$AE$4:$AI$8,MATCH($P533,'Hide Me'!$AD$4:$AD$8,0),MATCH($O533,'Hide Me'!$AE$3:$AI$3,0)))</f>
        <v/>
      </c>
      <c r="R533" s="48" t="str">
        <f>IF($Q533="","",VLOOKUP($Q533,'Hide Me'!$AD$11:$AE$14,2,FALSE))</f>
        <v/>
      </c>
      <c r="S533" s="45"/>
    </row>
    <row r="534" spans="1:19" s="19" customFormat="1" x14ac:dyDescent="0.25">
      <c r="A534" s="20"/>
      <c r="B534" s="90"/>
      <c r="C534" s="14"/>
      <c r="D534" s="110"/>
      <c r="E534" s="132"/>
      <c r="F534" s="132"/>
      <c r="G534" s="12"/>
      <c r="H534" s="113"/>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4"/>
      <c r="O534" s="89"/>
      <c r="P534" s="14"/>
      <c r="Q534" s="15" t="str">
        <f>IF(OR($O534="",$P534=""),"",INDEX('Hide Me'!$AE$4:$AI$8,MATCH($P534,'Hide Me'!$AD$4:$AD$8,0),MATCH($O534,'Hide Me'!$AE$3:$AI$3,0)))</f>
        <v/>
      </c>
      <c r="R534" s="48" t="str">
        <f>IF($Q534="","",VLOOKUP($Q534,'Hide Me'!$AD$11:$AE$14,2,FALSE))</f>
        <v/>
      </c>
      <c r="S534" s="45"/>
    </row>
    <row r="535" spans="1:19" s="19" customFormat="1" x14ac:dyDescent="0.25">
      <c r="A535" s="20"/>
      <c r="B535" s="90"/>
      <c r="C535" s="14"/>
      <c r="D535" s="110"/>
      <c r="E535" s="132"/>
      <c r="F535" s="132"/>
      <c r="G535" s="12"/>
      <c r="H535" s="113"/>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4"/>
      <c r="O535" s="89"/>
      <c r="P535" s="14"/>
      <c r="Q535" s="15" t="str">
        <f>IF(OR($O535="",$P535=""),"",INDEX('Hide Me'!$AE$4:$AI$8,MATCH($P535,'Hide Me'!$AD$4:$AD$8,0),MATCH($O535,'Hide Me'!$AE$3:$AI$3,0)))</f>
        <v/>
      </c>
      <c r="R535" s="48" t="str">
        <f>IF($Q535="","",VLOOKUP($Q535,'Hide Me'!$AD$11:$AE$14,2,FALSE))</f>
        <v/>
      </c>
      <c r="S535" s="45"/>
    </row>
    <row r="536" spans="1:19" s="19" customFormat="1" x14ac:dyDescent="0.25">
      <c r="A536" s="20"/>
      <c r="B536" s="90"/>
      <c r="C536" s="14"/>
      <c r="D536" s="110"/>
      <c r="E536" s="132"/>
      <c r="F536" s="132"/>
      <c r="G536" s="12"/>
      <c r="H536" s="113"/>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4"/>
      <c r="O536" s="89"/>
      <c r="P536" s="14"/>
      <c r="Q536" s="15" t="str">
        <f>IF(OR($O536="",$P536=""),"",INDEX('Hide Me'!$AE$4:$AI$8,MATCH($P536,'Hide Me'!$AD$4:$AD$8,0),MATCH($O536,'Hide Me'!$AE$3:$AI$3,0)))</f>
        <v/>
      </c>
      <c r="R536" s="48" t="str">
        <f>IF($Q536="","",VLOOKUP($Q536,'Hide Me'!$AD$11:$AE$14,2,FALSE))</f>
        <v/>
      </c>
      <c r="S536" s="45"/>
    </row>
    <row r="537" spans="1:19" s="19" customFormat="1" x14ac:dyDescent="0.25">
      <c r="A537" s="20"/>
      <c r="B537" s="90"/>
      <c r="C537" s="14"/>
      <c r="D537" s="110"/>
      <c r="E537" s="132"/>
      <c r="F537" s="132"/>
      <c r="G537" s="12"/>
      <c r="H537" s="113"/>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4"/>
      <c r="O537" s="89"/>
      <c r="P537" s="14"/>
      <c r="Q537" s="15" t="str">
        <f>IF(OR($O537="",$P537=""),"",INDEX('Hide Me'!$AE$4:$AI$8,MATCH($P537,'Hide Me'!$AD$4:$AD$8,0),MATCH($O537,'Hide Me'!$AE$3:$AI$3,0)))</f>
        <v/>
      </c>
      <c r="R537" s="48" t="str">
        <f>IF($Q537="","",VLOOKUP($Q537,'Hide Me'!$AD$11:$AE$14,2,FALSE))</f>
        <v/>
      </c>
      <c r="S537" s="45"/>
    </row>
    <row r="538" spans="1:19" s="19" customFormat="1" x14ac:dyDescent="0.25">
      <c r="A538" s="20"/>
      <c r="B538" s="90"/>
      <c r="C538" s="14"/>
      <c r="D538" s="110"/>
      <c r="E538" s="132"/>
      <c r="F538" s="132"/>
      <c r="G538" s="12"/>
      <c r="H538" s="113"/>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4"/>
      <c r="O538" s="89"/>
      <c r="P538" s="14"/>
      <c r="Q538" s="15" t="str">
        <f>IF(OR($O538="",$P538=""),"",INDEX('Hide Me'!$AE$4:$AI$8,MATCH($P538,'Hide Me'!$AD$4:$AD$8,0),MATCH($O538,'Hide Me'!$AE$3:$AI$3,0)))</f>
        <v/>
      </c>
      <c r="R538" s="48" t="str">
        <f>IF($Q538="","",VLOOKUP($Q538,'Hide Me'!$AD$11:$AE$14,2,FALSE))</f>
        <v/>
      </c>
      <c r="S538" s="45"/>
    </row>
    <row r="539" spans="1:19" s="19" customFormat="1" x14ac:dyDescent="0.25">
      <c r="A539" s="20"/>
      <c r="B539" s="90"/>
      <c r="C539" s="14"/>
      <c r="D539" s="110"/>
      <c r="E539" s="132"/>
      <c r="F539" s="132"/>
      <c r="G539" s="12"/>
      <c r="H539" s="113"/>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4"/>
      <c r="O539" s="89"/>
      <c r="P539" s="14"/>
      <c r="Q539" s="15" t="str">
        <f>IF(OR($O539="",$P539=""),"",INDEX('Hide Me'!$AE$4:$AI$8,MATCH($P539,'Hide Me'!$AD$4:$AD$8,0),MATCH($O539,'Hide Me'!$AE$3:$AI$3,0)))</f>
        <v/>
      </c>
      <c r="R539" s="48" t="str">
        <f>IF($Q539="","",VLOOKUP($Q539,'Hide Me'!$AD$11:$AE$14,2,FALSE))</f>
        <v/>
      </c>
      <c r="S539" s="45"/>
    </row>
    <row r="540" spans="1:19" s="19" customFormat="1" x14ac:dyDescent="0.25">
      <c r="A540" s="20"/>
      <c r="B540" s="90"/>
      <c r="C540" s="14"/>
      <c r="D540" s="110"/>
      <c r="E540" s="132"/>
      <c r="F540" s="132"/>
      <c r="G540" s="12"/>
      <c r="H540" s="113"/>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4"/>
      <c r="O540" s="89"/>
      <c r="P540" s="14"/>
      <c r="Q540" s="15" t="str">
        <f>IF(OR($O540="",$P540=""),"",INDEX('Hide Me'!$AE$4:$AI$8,MATCH($P540,'Hide Me'!$AD$4:$AD$8,0),MATCH($O540,'Hide Me'!$AE$3:$AI$3,0)))</f>
        <v/>
      </c>
      <c r="R540" s="48" t="str">
        <f>IF($Q540="","",VLOOKUP($Q540,'Hide Me'!$AD$11:$AE$14,2,FALSE))</f>
        <v/>
      </c>
      <c r="S540" s="45"/>
    </row>
    <row r="541" spans="1:19" s="19" customFormat="1" x14ac:dyDescent="0.25">
      <c r="A541" s="20"/>
      <c r="B541" s="90"/>
      <c r="C541" s="14"/>
      <c r="D541" s="110"/>
      <c r="E541" s="132"/>
      <c r="F541" s="132"/>
      <c r="G541" s="12"/>
      <c r="H541" s="113"/>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4"/>
      <c r="O541" s="89"/>
      <c r="P541" s="14"/>
      <c r="Q541" s="15" t="str">
        <f>IF(OR($O541="",$P541=""),"",INDEX('Hide Me'!$AE$4:$AI$8,MATCH($P541,'Hide Me'!$AD$4:$AD$8,0),MATCH($O541,'Hide Me'!$AE$3:$AI$3,0)))</f>
        <v/>
      </c>
      <c r="R541" s="48" t="str">
        <f>IF($Q541="","",VLOOKUP($Q541,'Hide Me'!$AD$11:$AE$14,2,FALSE))</f>
        <v/>
      </c>
      <c r="S541" s="45"/>
    </row>
    <row r="542" spans="1:19" s="19" customFormat="1" x14ac:dyDescent="0.25">
      <c r="A542" s="20"/>
      <c r="B542" s="90"/>
      <c r="C542" s="14"/>
      <c r="D542" s="110"/>
      <c r="E542" s="132"/>
      <c r="F542" s="132"/>
      <c r="G542" s="12"/>
      <c r="H542" s="113"/>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4"/>
      <c r="O542" s="89"/>
      <c r="P542" s="14"/>
      <c r="Q542" s="15" t="str">
        <f>IF(OR($O542="",$P542=""),"",INDEX('Hide Me'!$AE$4:$AI$8,MATCH($P542,'Hide Me'!$AD$4:$AD$8,0),MATCH($O542,'Hide Me'!$AE$3:$AI$3,0)))</f>
        <v/>
      </c>
      <c r="R542" s="48" t="str">
        <f>IF($Q542="","",VLOOKUP($Q542,'Hide Me'!$AD$11:$AE$14,2,FALSE))</f>
        <v/>
      </c>
      <c r="S542" s="45"/>
    </row>
    <row r="543" spans="1:19" s="19" customFormat="1" x14ac:dyDescent="0.25">
      <c r="A543" s="20"/>
      <c r="B543" s="90"/>
      <c r="C543" s="14"/>
      <c r="D543" s="110"/>
      <c r="E543" s="132"/>
      <c r="F543" s="132"/>
      <c r="G543" s="12"/>
      <c r="H543" s="113"/>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4"/>
      <c r="O543" s="89"/>
      <c r="P543" s="14"/>
      <c r="Q543" s="15" t="str">
        <f>IF(OR($O543="",$P543=""),"",INDEX('Hide Me'!$AE$4:$AI$8,MATCH($P543,'Hide Me'!$AD$4:$AD$8,0),MATCH($O543,'Hide Me'!$AE$3:$AI$3,0)))</f>
        <v/>
      </c>
      <c r="R543" s="48" t="str">
        <f>IF($Q543="","",VLOOKUP($Q543,'Hide Me'!$AD$11:$AE$14,2,FALSE))</f>
        <v/>
      </c>
      <c r="S543" s="45"/>
    </row>
    <row r="544" spans="1:19" s="19" customFormat="1" x14ac:dyDescent="0.25">
      <c r="A544" s="20"/>
      <c r="B544" s="90"/>
      <c r="C544" s="14"/>
      <c r="D544" s="110"/>
      <c r="E544" s="132"/>
      <c r="F544" s="132"/>
      <c r="G544" s="12"/>
      <c r="H544" s="113"/>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4"/>
      <c r="O544" s="89"/>
      <c r="P544" s="14"/>
      <c r="Q544" s="15" t="str">
        <f>IF(OR($O544="",$P544=""),"",INDEX('Hide Me'!$AE$4:$AI$8,MATCH($P544,'Hide Me'!$AD$4:$AD$8,0),MATCH($O544,'Hide Me'!$AE$3:$AI$3,0)))</f>
        <v/>
      </c>
      <c r="R544" s="48" t="str">
        <f>IF($Q544="","",VLOOKUP($Q544,'Hide Me'!$AD$11:$AE$14,2,FALSE))</f>
        <v/>
      </c>
      <c r="S544" s="45"/>
    </row>
    <row r="545" spans="1:19" s="19" customFormat="1" x14ac:dyDescent="0.25">
      <c r="A545" s="20"/>
      <c r="B545" s="90"/>
      <c r="C545" s="14"/>
      <c r="D545" s="110"/>
      <c r="E545" s="132"/>
      <c r="F545" s="132"/>
      <c r="G545" s="12"/>
      <c r="H545" s="113"/>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4"/>
      <c r="O545" s="89"/>
      <c r="P545" s="14"/>
      <c r="Q545" s="15" t="str">
        <f>IF(OR($O545="",$P545=""),"",INDEX('Hide Me'!$AE$4:$AI$8,MATCH($P545,'Hide Me'!$AD$4:$AD$8,0),MATCH($O545,'Hide Me'!$AE$3:$AI$3,0)))</f>
        <v/>
      </c>
      <c r="R545" s="48" t="str">
        <f>IF($Q545="","",VLOOKUP($Q545,'Hide Me'!$AD$11:$AE$14,2,FALSE))</f>
        <v/>
      </c>
      <c r="S545" s="45"/>
    </row>
    <row r="546" spans="1:19" s="19" customFormat="1" x14ac:dyDescent="0.25">
      <c r="A546" s="20"/>
      <c r="B546" s="90"/>
      <c r="C546" s="14"/>
      <c r="D546" s="110"/>
      <c r="E546" s="132"/>
      <c r="F546" s="132"/>
      <c r="G546" s="12"/>
      <c r="H546" s="113"/>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4"/>
      <c r="O546" s="89"/>
      <c r="P546" s="14"/>
      <c r="Q546" s="15" t="str">
        <f>IF(OR($O546="",$P546=""),"",INDEX('Hide Me'!$AE$4:$AI$8,MATCH($P546,'Hide Me'!$AD$4:$AD$8,0),MATCH($O546,'Hide Me'!$AE$3:$AI$3,0)))</f>
        <v/>
      </c>
      <c r="R546" s="48" t="str">
        <f>IF($Q546="","",VLOOKUP($Q546,'Hide Me'!$AD$11:$AE$14,2,FALSE))</f>
        <v/>
      </c>
      <c r="S546" s="45"/>
    </row>
    <row r="547" spans="1:19" s="19" customFormat="1" x14ac:dyDescent="0.25">
      <c r="A547" s="20"/>
      <c r="B547" s="90"/>
      <c r="C547" s="14"/>
      <c r="D547" s="110"/>
      <c r="E547" s="132"/>
      <c r="F547" s="132"/>
      <c r="G547" s="12"/>
      <c r="H547" s="113"/>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4"/>
      <c r="O547" s="89"/>
      <c r="P547" s="14"/>
      <c r="Q547" s="15" t="str">
        <f>IF(OR($O547="",$P547=""),"",INDEX('Hide Me'!$AE$4:$AI$8,MATCH($P547,'Hide Me'!$AD$4:$AD$8,0),MATCH($O547,'Hide Me'!$AE$3:$AI$3,0)))</f>
        <v/>
      </c>
      <c r="R547" s="48" t="str">
        <f>IF($Q547="","",VLOOKUP($Q547,'Hide Me'!$AD$11:$AE$14,2,FALSE))</f>
        <v/>
      </c>
      <c r="S547" s="45"/>
    </row>
    <row r="548" spans="1:19" s="19" customFormat="1" x14ac:dyDescent="0.25">
      <c r="A548" s="20"/>
      <c r="B548" s="90"/>
      <c r="C548" s="14"/>
      <c r="D548" s="110"/>
      <c r="E548" s="132"/>
      <c r="F548" s="132"/>
      <c r="G548" s="12"/>
      <c r="H548" s="113"/>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4"/>
      <c r="O548" s="89"/>
      <c r="P548" s="14"/>
      <c r="Q548" s="15" t="str">
        <f>IF(OR($O548="",$P548=""),"",INDEX('Hide Me'!$AE$4:$AI$8,MATCH($P548,'Hide Me'!$AD$4:$AD$8,0),MATCH($O548,'Hide Me'!$AE$3:$AI$3,0)))</f>
        <v/>
      </c>
      <c r="R548" s="48" t="str">
        <f>IF($Q548="","",VLOOKUP($Q548,'Hide Me'!$AD$11:$AE$14,2,FALSE))</f>
        <v/>
      </c>
      <c r="S548" s="45"/>
    </row>
    <row r="549" spans="1:19" s="19" customFormat="1" x14ac:dyDescent="0.25">
      <c r="A549" s="20"/>
      <c r="B549" s="90"/>
      <c r="C549" s="14"/>
      <c r="D549" s="110"/>
      <c r="E549" s="132"/>
      <c r="F549" s="132"/>
      <c r="G549" s="12"/>
      <c r="H549" s="113"/>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4"/>
      <c r="O549" s="89"/>
      <c r="P549" s="14"/>
      <c r="Q549" s="15" t="str">
        <f>IF(OR($O549="",$P549=""),"",INDEX('Hide Me'!$AE$4:$AI$8,MATCH($P549,'Hide Me'!$AD$4:$AD$8,0),MATCH($O549,'Hide Me'!$AE$3:$AI$3,0)))</f>
        <v/>
      </c>
      <c r="R549" s="48" t="str">
        <f>IF($Q549="","",VLOOKUP($Q549,'Hide Me'!$AD$11:$AE$14,2,FALSE))</f>
        <v/>
      </c>
      <c r="S549" s="45"/>
    </row>
    <row r="550" spans="1:19" s="19" customFormat="1" x14ac:dyDescent="0.25">
      <c r="A550" s="20"/>
      <c r="B550" s="90"/>
      <c r="C550" s="14"/>
      <c r="D550" s="110"/>
      <c r="E550" s="132"/>
      <c r="F550" s="132"/>
      <c r="G550" s="12"/>
      <c r="H550" s="113"/>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4"/>
      <c r="O550" s="89"/>
      <c r="P550" s="14"/>
      <c r="Q550" s="15" t="str">
        <f>IF(OR($O550="",$P550=""),"",INDEX('Hide Me'!$AE$4:$AI$8,MATCH($P550,'Hide Me'!$AD$4:$AD$8,0),MATCH($O550,'Hide Me'!$AE$3:$AI$3,0)))</f>
        <v/>
      </c>
      <c r="R550" s="48" t="str">
        <f>IF($Q550="","",VLOOKUP($Q550,'Hide Me'!$AD$11:$AE$14,2,FALSE))</f>
        <v/>
      </c>
      <c r="S550" s="45"/>
    </row>
    <row r="551" spans="1:19" s="19" customFormat="1" x14ac:dyDescent="0.25">
      <c r="A551" s="20"/>
      <c r="B551" s="90"/>
      <c r="C551" s="14"/>
      <c r="D551" s="110"/>
      <c r="E551" s="132"/>
      <c r="F551" s="132"/>
      <c r="G551" s="12"/>
      <c r="H551" s="113"/>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4"/>
      <c r="O551" s="89"/>
      <c r="P551" s="14"/>
      <c r="Q551" s="15" t="str">
        <f>IF(OR($O551="",$P551=""),"",INDEX('Hide Me'!$AE$4:$AI$8,MATCH($P551,'Hide Me'!$AD$4:$AD$8,0),MATCH($O551,'Hide Me'!$AE$3:$AI$3,0)))</f>
        <v/>
      </c>
      <c r="R551" s="48" t="str">
        <f>IF($Q551="","",VLOOKUP($Q551,'Hide Me'!$AD$11:$AE$14,2,FALSE))</f>
        <v/>
      </c>
      <c r="S551" s="45"/>
    </row>
    <row r="552" spans="1:19" s="19" customFormat="1" x14ac:dyDescent="0.25">
      <c r="A552" s="20"/>
      <c r="B552" s="90"/>
      <c r="C552" s="14"/>
      <c r="D552" s="110"/>
      <c r="E552" s="132"/>
      <c r="F552" s="132"/>
      <c r="G552" s="12"/>
      <c r="H552" s="113"/>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4"/>
      <c r="O552" s="89"/>
      <c r="P552" s="14"/>
      <c r="Q552" s="15" t="str">
        <f>IF(OR($O552="",$P552=""),"",INDEX('Hide Me'!$AE$4:$AI$8,MATCH($P552,'Hide Me'!$AD$4:$AD$8,0),MATCH($O552,'Hide Me'!$AE$3:$AI$3,0)))</f>
        <v/>
      </c>
      <c r="R552" s="48" t="str">
        <f>IF($Q552="","",VLOOKUP($Q552,'Hide Me'!$AD$11:$AE$14,2,FALSE))</f>
        <v/>
      </c>
      <c r="S552" s="45"/>
    </row>
    <row r="553" spans="1:19" s="19" customFormat="1" x14ac:dyDescent="0.25">
      <c r="A553" s="20"/>
      <c r="B553" s="90"/>
      <c r="C553" s="14"/>
      <c r="D553" s="110"/>
      <c r="E553" s="132"/>
      <c r="F553" s="132"/>
      <c r="G553" s="12"/>
      <c r="H553" s="113"/>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4"/>
      <c r="O553" s="89"/>
      <c r="P553" s="14"/>
      <c r="Q553" s="15" t="str">
        <f>IF(OR($O553="",$P553=""),"",INDEX('Hide Me'!$AE$4:$AI$8,MATCH($P553,'Hide Me'!$AD$4:$AD$8,0),MATCH($O553,'Hide Me'!$AE$3:$AI$3,0)))</f>
        <v/>
      </c>
      <c r="R553" s="48" t="str">
        <f>IF($Q553="","",VLOOKUP($Q553,'Hide Me'!$AD$11:$AE$14,2,FALSE))</f>
        <v/>
      </c>
      <c r="S553" s="45"/>
    </row>
    <row r="554" spans="1:19" s="19" customFormat="1" x14ac:dyDescent="0.25">
      <c r="A554" s="20"/>
      <c r="B554" s="90"/>
      <c r="C554" s="14"/>
      <c r="D554" s="110"/>
      <c r="E554" s="132"/>
      <c r="F554" s="132"/>
      <c r="G554" s="12"/>
      <c r="H554" s="113"/>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4"/>
      <c r="O554" s="89"/>
      <c r="P554" s="14"/>
      <c r="Q554" s="15" t="str">
        <f>IF(OR($O554="",$P554=""),"",INDEX('Hide Me'!$AE$4:$AI$8,MATCH($P554,'Hide Me'!$AD$4:$AD$8,0),MATCH($O554,'Hide Me'!$AE$3:$AI$3,0)))</f>
        <v/>
      </c>
      <c r="R554" s="48" t="str">
        <f>IF($Q554="","",VLOOKUP($Q554,'Hide Me'!$AD$11:$AE$14,2,FALSE))</f>
        <v/>
      </c>
      <c r="S554" s="45"/>
    </row>
    <row r="555" spans="1:19" s="19" customFormat="1" x14ac:dyDescent="0.25">
      <c r="A555" s="20"/>
      <c r="B555" s="90"/>
      <c r="C555" s="14"/>
      <c r="D555" s="110"/>
      <c r="E555" s="132"/>
      <c r="F555" s="132"/>
      <c r="G555" s="12"/>
      <c r="H555" s="113"/>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4"/>
      <c r="O555" s="89"/>
      <c r="P555" s="14"/>
      <c r="Q555" s="15" t="str">
        <f>IF(OR($O555="",$P555=""),"",INDEX('Hide Me'!$AE$4:$AI$8,MATCH($P555,'Hide Me'!$AD$4:$AD$8,0),MATCH($O555,'Hide Me'!$AE$3:$AI$3,0)))</f>
        <v/>
      </c>
      <c r="R555" s="48" t="str">
        <f>IF($Q555="","",VLOOKUP($Q555,'Hide Me'!$AD$11:$AE$14,2,FALSE))</f>
        <v/>
      </c>
      <c r="S555" s="45"/>
    </row>
    <row r="556" spans="1:19" s="19" customFormat="1" x14ac:dyDescent="0.25">
      <c r="A556" s="20"/>
      <c r="B556" s="90"/>
      <c r="C556" s="14"/>
      <c r="D556" s="110"/>
      <c r="E556" s="132"/>
      <c r="F556" s="132"/>
      <c r="G556" s="12"/>
      <c r="H556" s="113"/>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4"/>
      <c r="O556" s="89"/>
      <c r="P556" s="14"/>
      <c r="Q556" s="15" t="str">
        <f>IF(OR($O556="",$P556=""),"",INDEX('Hide Me'!$AE$4:$AI$8,MATCH($P556,'Hide Me'!$AD$4:$AD$8,0),MATCH($O556,'Hide Me'!$AE$3:$AI$3,0)))</f>
        <v/>
      </c>
      <c r="R556" s="48" t="str">
        <f>IF($Q556="","",VLOOKUP($Q556,'Hide Me'!$AD$11:$AE$14,2,FALSE))</f>
        <v/>
      </c>
      <c r="S556" s="45"/>
    </row>
    <row r="557" spans="1:19" s="19" customFormat="1" x14ac:dyDescent="0.25">
      <c r="A557" s="20"/>
      <c r="B557" s="90"/>
      <c r="C557" s="14"/>
      <c r="D557" s="110"/>
      <c r="E557" s="132"/>
      <c r="F557" s="132"/>
      <c r="G557" s="12"/>
      <c r="H557" s="113"/>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4"/>
      <c r="O557" s="89"/>
      <c r="P557" s="14"/>
      <c r="Q557" s="15" t="str">
        <f>IF(OR($O557="",$P557=""),"",INDEX('Hide Me'!$AE$4:$AI$8,MATCH($P557,'Hide Me'!$AD$4:$AD$8,0),MATCH($O557,'Hide Me'!$AE$3:$AI$3,0)))</f>
        <v/>
      </c>
      <c r="R557" s="48" t="str">
        <f>IF($Q557="","",VLOOKUP($Q557,'Hide Me'!$AD$11:$AE$14,2,FALSE))</f>
        <v/>
      </c>
      <c r="S557" s="45"/>
    </row>
    <row r="558" spans="1:19" s="19" customFormat="1" x14ac:dyDescent="0.25">
      <c r="A558" s="20"/>
      <c r="B558" s="90"/>
      <c r="C558" s="14"/>
      <c r="D558" s="110"/>
      <c r="E558" s="132"/>
      <c r="F558" s="132"/>
      <c r="G558" s="12"/>
      <c r="H558" s="113"/>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4"/>
      <c r="O558" s="89"/>
      <c r="P558" s="14"/>
      <c r="Q558" s="15" t="str">
        <f>IF(OR($O558="",$P558=""),"",INDEX('Hide Me'!$AE$4:$AI$8,MATCH($P558,'Hide Me'!$AD$4:$AD$8,0),MATCH($O558,'Hide Me'!$AE$3:$AI$3,0)))</f>
        <v/>
      </c>
      <c r="R558" s="48" t="str">
        <f>IF($Q558="","",VLOOKUP($Q558,'Hide Me'!$AD$11:$AE$14,2,FALSE))</f>
        <v/>
      </c>
      <c r="S558" s="45"/>
    </row>
    <row r="559" spans="1:19" s="19" customFormat="1" x14ac:dyDescent="0.25">
      <c r="A559" s="20"/>
      <c r="B559" s="90"/>
      <c r="C559" s="14"/>
      <c r="D559" s="110"/>
      <c r="E559" s="132"/>
      <c r="F559" s="132"/>
      <c r="G559" s="12"/>
      <c r="H559" s="113"/>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4"/>
      <c r="O559" s="89"/>
      <c r="P559" s="14"/>
      <c r="Q559" s="15" t="str">
        <f>IF(OR($O559="",$P559=""),"",INDEX('Hide Me'!$AE$4:$AI$8,MATCH($P559,'Hide Me'!$AD$4:$AD$8,0),MATCH($O559,'Hide Me'!$AE$3:$AI$3,0)))</f>
        <v/>
      </c>
      <c r="R559" s="48" t="str">
        <f>IF($Q559="","",VLOOKUP($Q559,'Hide Me'!$AD$11:$AE$14,2,FALSE))</f>
        <v/>
      </c>
      <c r="S559" s="45"/>
    </row>
    <row r="560" spans="1:19" s="19" customFormat="1" x14ac:dyDescent="0.25">
      <c r="A560" s="20"/>
      <c r="B560" s="90"/>
      <c r="C560" s="14"/>
      <c r="D560" s="110"/>
      <c r="E560" s="132"/>
      <c r="F560" s="132"/>
      <c r="G560" s="12"/>
      <c r="H560" s="113"/>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4"/>
      <c r="O560" s="89"/>
      <c r="P560" s="14"/>
      <c r="Q560" s="15" t="str">
        <f>IF(OR($O560="",$P560=""),"",INDEX('Hide Me'!$AE$4:$AI$8,MATCH($P560,'Hide Me'!$AD$4:$AD$8,0),MATCH($O560,'Hide Me'!$AE$3:$AI$3,0)))</f>
        <v/>
      </c>
      <c r="R560" s="48" t="str">
        <f>IF($Q560="","",VLOOKUP($Q560,'Hide Me'!$AD$11:$AE$14,2,FALSE))</f>
        <v/>
      </c>
      <c r="S560" s="45"/>
    </row>
    <row r="561" spans="1:19" s="19" customFormat="1" x14ac:dyDescent="0.25">
      <c r="A561" s="20"/>
      <c r="B561" s="90"/>
      <c r="C561" s="14"/>
      <c r="D561" s="110"/>
      <c r="E561" s="132"/>
      <c r="F561" s="132"/>
      <c r="G561" s="12"/>
      <c r="H561" s="113"/>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4"/>
      <c r="O561" s="89"/>
      <c r="P561" s="14"/>
      <c r="Q561" s="15" t="str">
        <f>IF(OR($O561="",$P561=""),"",INDEX('Hide Me'!$AE$4:$AI$8,MATCH($P561,'Hide Me'!$AD$4:$AD$8,0),MATCH($O561,'Hide Me'!$AE$3:$AI$3,0)))</f>
        <v/>
      </c>
      <c r="R561" s="48" t="str">
        <f>IF($Q561="","",VLOOKUP($Q561,'Hide Me'!$AD$11:$AE$14,2,FALSE))</f>
        <v/>
      </c>
      <c r="S561" s="45"/>
    </row>
    <row r="562" spans="1:19" s="19" customFormat="1" x14ac:dyDescent="0.25">
      <c r="A562" s="20"/>
      <c r="B562" s="90"/>
      <c r="C562" s="14"/>
      <c r="D562" s="110"/>
      <c r="E562" s="132"/>
      <c r="F562" s="132"/>
      <c r="G562" s="12"/>
      <c r="H562" s="113"/>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4"/>
      <c r="O562" s="89"/>
      <c r="P562" s="14"/>
      <c r="Q562" s="15" t="str">
        <f>IF(OR($O562="",$P562=""),"",INDEX('Hide Me'!$AE$4:$AI$8,MATCH($P562,'Hide Me'!$AD$4:$AD$8,0),MATCH($O562,'Hide Me'!$AE$3:$AI$3,0)))</f>
        <v/>
      </c>
      <c r="R562" s="48" t="str">
        <f>IF($Q562="","",VLOOKUP($Q562,'Hide Me'!$AD$11:$AE$14,2,FALSE))</f>
        <v/>
      </c>
      <c r="S562" s="45"/>
    </row>
    <row r="563" spans="1:19" s="19" customFormat="1" x14ac:dyDescent="0.25">
      <c r="A563" s="20"/>
      <c r="B563" s="90"/>
      <c r="C563" s="14"/>
      <c r="D563" s="110"/>
      <c r="E563" s="132"/>
      <c r="F563" s="132"/>
      <c r="G563" s="12"/>
      <c r="H563" s="113"/>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4"/>
      <c r="O563" s="89"/>
      <c r="P563" s="14"/>
      <c r="Q563" s="15" t="str">
        <f>IF(OR($O563="",$P563=""),"",INDEX('Hide Me'!$AE$4:$AI$8,MATCH($P563,'Hide Me'!$AD$4:$AD$8,0),MATCH($O563,'Hide Me'!$AE$3:$AI$3,0)))</f>
        <v/>
      </c>
      <c r="R563" s="48" t="str">
        <f>IF($Q563="","",VLOOKUP($Q563,'Hide Me'!$AD$11:$AE$14,2,FALSE))</f>
        <v/>
      </c>
      <c r="S563" s="45"/>
    </row>
    <row r="564" spans="1:19" s="19" customFormat="1" x14ac:dyDescent="0.25">
      <c r="A564" s="20"/>
      <c r="B564" s="90"/>
      <c r="C564" s="14"/>
      <c r="D564" s="110"/>
      <c r="E564" s="132"/>
      <c r="F564" s="132"/>
      <c r="G564" s="12"/>
      <c r="H564" s="113"/>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4"/>
      <c r="O564" s="89"/>
      <c r="P564" s="14"/>
      <c r="Q564" s="15" t="str">
        <f>IF(OR($O564="",$P564=""),"",INDEX('Hide Me'!$AE$4:$AI$8,MATCH($P564,'Hide Me'!$AD$4:$AD$8,0),MATCH($O564,'Hide Me'!$AE$3:$AI$3,0)))</f>
        <v/>
      </c>
      <c r="R564" s="48" t="str">
        <f>IF($Q564="","",VLOOKUP($Q564,'Hide Me'!$AD$11:$AE$14,2,FALSE))</f>
        <v/>
      </c>
      <c r="S564" s="45"/>
    </row>
    <row r="565" spans="1:19" s="19" customFormat="1" x14ac:dyDescent="0.25">
      <c r="A565" s="20"/>
      <c r="B565" s="90"/>
      <c r="C565" s="14"/>
      <c r="D565" s="110"/>
      <c r="E565" s="132"/>
      <c r="F565" s="132"/>
      <c r="G565" s="12"/>
      <c r="H565" s="113"/>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4"/>
      <c r="O565" s="89"/>
      <c r="P565" s="14"/>
      <c r="Q565" s="15" t="str">
        <f>IF(OR($O565="",$P565=""),"",INDEX('Hide Me'!$AE$4:$AI$8,MATCH($P565,'Hide Me'!$AD$4:$AD$8,0),MATCH($O565,'Hide Me'!$AE$3:$AI$3,0)))</f>
        <v/>
      </c>
      <c r="R565" s="48" t="str">
        <f>IF($Q565="","",VLOOKUP($Q565,'Hide Me'!$AD$11:$AE$14,2,FALSE))</f>
        <v/>
      </c>
      <c r="S565" s="45"/>
    </row>
    <row r="566" spans="1:19" s="19" customFormat="1" x14ac:dyDescent="0.25">
      <c r="A566" s="20"/>
      <c r="B566" s="90"/>
      <c r="C566" s="14"/>
      <c r="D566" s="110"/>
      <c r="E566" s="132"/>
      <c r="F566" s="132"/>
      <c r="G566" s="12"/>
      <c r="H566" s="113"/>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4"/>
      <c r="O566" s="89"/>
      <c r="P566" s="14"/>
      <c r="Q566" s="15" t="str">
        <f>IF(OR($O566="",$P566=""),"",INDEX('Hide Me'!$AE$4:$AI$8,MATCH($P566,'Hide Me'!$AD$4:$AD$8,0),MATCH($O566,'Hide Me'!$AE$3:$AI$3,0)))</f>
        <v/>
      </c>
      <c r="R566" s="48" t="str">
        <f>IF($Q566="","",VLOOKUP($Q566,'Hide Me'!$AD$11:$AE$14,2,FALSE))</f>
        <v/>
      </c>
      <c r="S566" s="45"/>
    </row>
    <row r="567" spans="1:19" s="19" customFormat="1" x14ac:dyDescent="0.25">
      <c r="A567" s="20"/>
      <c r="B567" s="90"/>
      <c r="C567" s="14"/>
      <c r="D567" s="110"/>
      <c r="E567" s="132"/>
      <c r="F567" s="132"/>
      <c r="G567" s="12"/>
      <c r="H567" s="113"/>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4"/>
      <c r="O567" s="89"/>
      <c r="P567" s="14"/>
      <c r="Q567" s="15" t="str">
        <f>IF(OR($O567="",$P567=""),"",INDEX('Hide Me'!$AE$4:$AI$8,MATCH($P567,'Hide Me'!$AD$4:$AD$8,0),MATCH($O567,'Hide Me'!$AE$3:$AI$3,0)))</f>
        <v/>
      </c>
      <c r="R567" s="48" t="str">
        <f>IF($Q567="","",VLOOKUP($Q567,'Hide Me'!$AD$11:$AE$14,2,FALSE))</f>
        <v/>
      </c>
      <c r="S567" s="45"/>
    </row>
    <row r="568" spans="1:19" s="19" customFormat="1" x14ac:dyDescent="0.25">
      <c r="A568" s="20"/>
      <c r="B568" s="90"/>
      <c r="C568" s="14"/>
      <c r="D568" s="110"/>
      <c r="E568" s="132"/>
      <c r="F568" s="132"/>
      <c r="G568" s="12"/>
      <c r="H568" s="113"/>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4"/>
      <c r="O568" s="89"/>
      <c r="P568" s="14"/>
      <c r="Q568" s="15" t="str">
        <f>IF(OR($O568="",$P568=""),"",INDEX('Hide Me'!$AE$4:$AI$8,MATCH($P568,'Hide Me'!$AD$4:$AD$8,0),MATCH($O568,'Hide Me'!$AE$3:$AI$3,0)))</f>
        <v/>
      </c>
      <c r="R568" s="48" t="str">
        <f>IF($Q568="","",VLOOKUP($Q568,'Hide Me'!$AD$11:$AE$14,2,FALSE))</f>
        <v/>
      </c>
      <c r="S568" s="45"/>
    </row>
    <row r="569" spans="1:19" s="19" customFormat="1" x14ac:dyDescent="0.25">
      <c r="A569" s="20"/>
      <c r="B569" s="90"/>
      <c r="C569" s="14"/>
      <c r="D569" s="110"/>
      <c r="E569" s="132"/>
      <c r="F569" s="132"/>
      <c r="G569" s="12"/>
      <c r="H569" s="113"/>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4"/>
      <c r="O569" s="89"/>
      <c r="P569" s="14"/>
      <c r="Q569" s="15" t="str">
        <f>IF(OR($O569="",$P569=""),"",INDEX('Hide Me'!$AE$4:$AI$8,MATCH($P569,'Hide Me'!$AD$4:$AD$8,0),MATCH($O569,'Hide Me'!$AE$3:$AI$3,0)))</f>
        <v/>
      </c>
      <c r="R569" s="48" t="str">
        <f>IF($Q569="","",VLOOKUP($Q569,'Hide Me'!$AD$11:$AE$14,2,FALSE))</f>
        <v/>
      </c>
      <c r="S569" s="45"/>
    </row>
    <row r="570" spans="1:19" s="19" customFormat="1" x14ac:dyDescent="0.25">
      <c r="A570" s="20"/>
      <c r="B570" s="90"/>
      <c r="C570" s="14"/>
      <c r="D570" s="110"/>
      <c r="E570" s="132"/>
      <c r="F570" s="132"/>
      <c r="G570" s="12"/>
      <c r="H570" s="113"/>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4"/>
      <c r="O570" s="89"/>
      <c r="P570" s="14"/>
      <c r="Q570" s="15" t="str">
        <f>IF(OR($O570="",$P570=""),"",INDEX('Hide Me'!$AE$4:$AI$8,MATCH($P570,'Hide Me'!$AD$4:$AD$8,0),MATCH($O570,'Hide Me'!$AE$3:$AI$3,0)))</f>
        <v/>
      </c>
      <c r="R570" s="48" t="str">
        <f>IF($Q570="","",VLOOKUP($Q570,'Hide Me'!$AD$11:$AE$14,2,FALSE))</f>
        <v/>
      </c>
      <c r="S570" s="45"/>
    </row>
    <row r="571" spans="1:19" s="19" customFormat="1" x14ac:dyDescent="0.25">
      <c r="A571" s="20"/>
      <c r="B571" s="90"/>
      <c r="C571" s="14"/>
      <c r="D571" s="110"/>
      <c r="E571" s="132"/>
      <c r="F571" s="132"/>
      <c r="G571" s="12"/>
      <c r="H571" s="113"/>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4"/>
      <c r="O571" s="89"/>
      <c r="P571" s="14"/>
      <c r="Q571" s="15" t="str">
        <f>IF(OR($O571="",$P571=""),"",INDEX('Hide Me'!$AE$4:$AI$8,MATCH($P571,'Hide Me'!$AD$4:$AD$8,0),MATCH($O571,'Hide Me'!$AE$3:$AI$3,0)))</f>
        <v/>
      </c>
      <c r="R571" s="48" t="str">
        <f>IF($Q571="","",VLOOKUP($Q571,'Hide Me'!$AD$11:$AE$14,2,FALSE))</f>
        <v/>
      </c>
      <c r="S571" s="45"/>
    </row>
    <row r="572" spans="1:19" s="19" customFormat="1" x14ac:dyDescent="0.25">
      <c r="A572" s="20"/>
      <c r="B572" s="90"/>
      <c r="C572" s="14"/>
      <c r="D572" s="110"/>
      <c r="E572" s="132"/>
      <c r="F572" s="132"/>
      <c r="G572" s="12"/>
      <c r="H572" s="113"/>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4"/>
      <c r="O572" s="89"/>
      <c r="P572" s="14"/>
      <c r="Q572" s="15" t="str">
        <f>IF(OR($O572="",$P572=""),"",INDEX('Hide Me'!$AE$4:$AI$8,MATCH($P572,'Hide Me'!$AD$4:$AD$8,0),MATCH($O572,'Hide Me'!$AE$3:$AI$3,0)))</f>
        <v/>
      </c>
      <c r="R572" s="48" t="str">
        <f>IF($Q572="","",VLOOKUP($Q572,'Hide Me'!$AD$11:$AE$14,2,FALSE))</f>
        <v/>
      </c>
      <c r="S572" s="45"/>
    </row>
    <row r="573" spans="1:19" s="19" customFormat="1" x14ac:dyDescent="0.25">
      <c r="A573" s="20"/>
      <c r="B573" s="90"/>
      <c r="C573" s="14"/>
      <c r="D573" s="110"/>
      <c r="E573" s="132"/>
      <c r="F573" s="132"/>
      <c r="G573" s="12"/>
      <c r="H573" s="113"/>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4"/>
      <c r="O573" s="89"/>
      <c r="P573" s="14"/>
      <c r="Q573" s="15" t="str">
        <f>IF(OR($O573="",$P573=""),"",INDEX('Hide Me'!$AE$4:$AI$8,MATCH($P573,'Hide Me'!$AD$4:$AD$8,0),MATCH($O573,'Hide Me'!$AE$3:$AI$3,0)))</f>
        <v/>
      </c>
      <c r="R573" s="48" t="str">
        <f>IF($Q573="","",VLOOKUP($Q573,'Hide Me'!$AD$11:$AE$14,2,FALSE))</f>
        <v/>
      </c>
      <c r="S573" s="45"/>
    </row>
    <row r="574" spans="1:19" s="19" customFormat="1" x14ac:dyDescent="0.25">
      <c r="A574" s="20"/>
      <c r="B574" s="90"/>
      <c r="C574" s="14"/>
      <c r="D574" s="110"/>
      <c r="E574" s="132"/>
      <c r="F574" s="132"/>
      <c r="G574" s="12"/>
      <c r="H574" s="113"/>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4"/>
      <c r="O574" s="89"/>
      <c r="P574" s="14"/>
      <c r="Q574" s="15" t="str">
        <f>IF(OR($O574="",$P574=""),"",INDEX('Hide Me'!$AE$4:$AI$8,MATCH($P574,'Hide Me'!$AD$4:$AD$8,0),MATCH($O574,'Hide Me'!$AE$3:$AI$3,0)))</f>
        <v/>
      </c>
      <c r="R574" s="48" t="str">
        <f>IF($Q574="","",VLOOKUP($Q574,'Hide Me'!$AD$11:$AE$14,2,FALSE))</f>
        <v/>
      </c>
      <c r="S574" s="45"/>
    </row>
    <row r="575" spans="1:19" s="19" customFormat="1" x14ac:dyDescent="0.25">
      <c r="A575" s="20"/>
      <c r="B575" s="90"/>
      <c r="C575" s="14"/>
      <c r="D575" s="110"/>
      <c r="E575" s="132"/>
      <c r="F575" s="132"/>
      <c r="G575" s="12"/>
      <c r="H575" s="113"/>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4"/>
      <c r="O575" s="89"/>
      <c r="P575" s="14"/>
      <c r="Q575" s="15" t="str">
        <f>IF(OR($O575="",$P575=""),"",INDEX('Hide Me'!$AE$4:$AI$8,MATCH($P575,'Hide Me'!$AD$4:$AD$8,0),MATCH($O575,'Hide Me'!$AE$3:$AI$3,0)))</f>
        <v/>
      </c>
      <c r="R575" s="48" t="str">
        <f>IF($Q575="","",VLOOKUP($Q575,'Hide Me'!$AD$11:$AE$14,2,FALSE))</f>
        <v/>
      </c>
      <c r="S575" s="45"/>
    </row>
    <row r="576" spans="1:19" s="19" customFormat="1" x14ac:dyDescent="0.25">
      <c r="A576" s="20"/>
      <c r="B576" s="90"/>
      <c r="C576" s="14"/>
      <c r="D576" s="110"/>
      <c r="E576" s="132"/>
      <c r="F576" s="132"/>
      <c r="G576" s="12"/>
      <c r="H576" s="113"/>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4"/>
      <c r="O576" s="89"/>
      <c r="P576" s="14"/>
      <c r="Q576" s="15" t="str">
        <f>IF(OR($O576="",$P576=""),"",INDEX('Hide Me'!$AE$4:$AI$8,MATCH($P576,'Hide Me'!$AD$4:$AD$8,0),MATCH($O576,'Hide Me'!$AE$3:$AI$3,0)))</f>
        <v/>
      </c>
      <c r="R576" s="48" t="str">
        <f>IF($Q576="","",VLOOKUP($Q576,'Hide Me'!$AD$11:$AE$14,2,FALSE))</f>
        <v/>
      </c>
      <c r="S576" s="45"/>
    </row>
    <row r="577" spans="1:19" s="19" customFormat="1" x14ac:dyDescent="0.25">
      <c r="A577" s="20"/>
      <c r="B577" s="90"/>
      <c r="C577" s="14"/>
      <c r="D577" s="110"/>
      <c r="E577" s="132"/>
      <c r="F577" s="132"/>
      <c r="G577" s="12"/>
      <c r="H577" s="113"/>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4"/>
      <c r="O577" s="89"/>
      <c r="P577" s="14"/>
      <c r="Q577" s="15" t="str">
        <f>IF(OR($O577="",$P577=""),"",INDEX('Hide Me'!$AE$4:$AI$8,MATCH($P577,'Hide Me'!$AD$4:$AD$8,0),MATCH($O577,'Hide Me'!$AE$3:$AI$3,0)))</f>
        <v/>
      </c>
      <c r="R577" s="48" t="str">
        <f>IF($Q577="","",VLOOKUP($Q577,'Hide Me'!$AD$11:$AE$14,2,FALSE))</f>
        <v/>
      </c>
      <c r="S577" s="45"/>
    </row>
    <row r="578" spans="1:19" s="19" customFormat="1" x14ac:dyDescent="0.25">
      <c r="A578" s="20"/>
      <c r="B578" s="90"/>
      <c r="C578" s="14"/>
      <c r="D578" s="110"/>
      <c r="E578" s="132"/>
      <c r="F578" s="132"/>
      <c r="G578" s="12"/>
      <c r="H578" s="113"/>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4"/>
      <c r="O578" s="89"/>
      <c r="P578" s="14"/>
      <c r="Q578" s="15" t="str">
        <f>IF(OR($O578="",$P578=""),"",INDEX('Hide Me'!$AE$4:$AI$8,MATCH($P578,'Hide Me'!$AD$4:$AD$8,0),MATCH($O578,'Hide Me'!$AE$3:$AI$3,0)))</f>
        <v/>
      </c>
      <c r="R578" s="48" t="str">
        <f>IF($Q578="","",VLOOKUP($Q578,'Hide Me'!$AD$11:$AE$14,2,FALSE))</f>
        <v/>
      </c>
      <c r="S578" s="45"/>
    </row>
    <row r="579" spans="1:19" s="19" customFormat="1" x14ac:dyDescent="0.25">
      <c r="A579" s="20"/>
      <c r="B579" s="90"/>
      <c r="C579" s="14"/>
      <c r="D579" s="110"/>
      <c r="E579" s="132"/>
      <c r="F579" s="132"/>
      <c r="G579" s="12"/>
      <c r="H579" s="113"/>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4"/>
      <c r="O579" s="89"/>
      <c r="P579" s="14"/>
      <c r="Q579" s="15" t="str">
        <f>IF(OR($O579="",$P579=""),"",INDEX('Hide Me'!$AE$4:$AI$8,MATCH($P579,'Hide Me'!$AD$4:$AD$8,0),MATCH($O579,'Hide Me'!$AE$3:$AI$3,0)))</f>
        <v/>
      </c>
      <c r="R579" s="48" t="str">
        <f>IF($Q579="","",VLOOKUP($Q579,'Hide Me'!$AD$11:$AE$14,2,FALSE))</f>
        <v/>
      </c>
      <c r="S579" s="45"/>
    </row>
    <row r="580" spans="1:19" s="19" customFormat="1" x14ac:dyDescent="0.25">
      <c r="A580" s="20"/>
      <c r="B580" s="90"/>
      <c r="C580" s="14"/>
      <c r="D580" s="110"/>
      <c r="E580" s="132"/>
      <c r="F580" s="132"/>
      <c r="G580" s="12"/>
      <c r="H580" s="113"/>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4"/>
      <c r="O580" s="89"/>
      <c r="P580" s="14"/>
      <c r="Q580" s="15" t="str">
        <f>IF(OR($O580="",$P580=""),"",INDEX('Hide Me'!$AE$4:$AI$8,MATCH($P580,'Hide Me'!$AD$4:$AD$8,0),MATCH($O580,'Hide Me'!$AE$3:$AI$3,0)))</f>
        <v/>
      </c>
      <c r="R580" s="48" t="str">
        <f>IF($Q580="","",VLOOKUP($Q580,'Hide Me'!$AD$11:$AE$14,2,FALSE))</f>
        <v/>
      </c>
      <c r="S580" s="45"/>
    </row>
    <row r="581" spans="1:19" s="19" customFormat="1" x14ac:dyDescent="0.25">
      <c r="A581" s="20"/>
      <c r="B581" s="90"/>
      <c r="C581" s="14"/>
      <c r="D581" s="110"/>
      <c r="E581" s="132"/>
      <c r="F581" s="132"/>
      <c r="G581" s="12"/>
      <c r="H581" s="113"/>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4"/>
      <c r="O581" s="89"/>
      <c r="P581" s="14"/>
      <c r="Q581" s="15" t="str">
        <f>IF(OR($O581="",$P581=""),"",INDEX('Hide Me'!$AE$4:$AI$8,MATCH($P581,'Hide Me'!$AD$4:$AD$8,0),MATCH($O581,'Hide Me'!$AE$3:$AI$3,0)))</f>
        <v/>
      </c>
      <c r="R581" s="48" t="str">
        <f>IF($Q581="","",VLOOKUP($Q581,'Hide Me'!$AD$11:$AE$14,2,FALSE))</f>
        <v/>
      </c>
      <c r="S581" s="45"/>
    </row>
    <row r="582" spans="1:19" s="19" customFormat="1" x14ac:dyDescent="0.25">
      <c r="A582" s="20"/>
      <c r="B582" s="90"/>
      <c r="C582" s="14"/>
      <c r="D582" s="110"/>
      <c r="E582" s="132"/>
      <c r="F582" s="132"/>
      <c r="G582" s="12"/>
      <c r="H582" s="113"/>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4"/>
      <c r="O582" s="89"/>
      <c r="P582" s="14"/>
      <c r="Q582" s="15" t="str">
        <f>IF(OR($O582="",$P582=""),"",INDEX('Hide Me'!$AE$4:$AI$8,MATCH($P582,'Hide Me'!$AD$4:$AD$8,0),MATCH($O582,'Hide Me'!$AE$3:$AI$3,0)))</f>
        <v/>
      </c>
      <c r="R582" s="48" t="str">
        <f>IF($Q582="","",VLOOKUP($Q582,'Hide Me'!$AD$11:$AE$14,2,FALSE))</f>
        <v/>
      </c>
      <c r="S582" s="45"/>
    </row>
    <row r="583" spans="1:19" s="19" customFormat="1" x14ac:dyDescent="0.25">
      <c r="A583" s="20"/>
      <c r="B583" s="90"/>
      <c r="C583" s="14"/>
      <c r="D583" s="110"/>
      <c r="E583" s="132"/>
      <c r="F583" s="132"/>
      <c r="G583" s="12"/>
      <c r="H583" s="113"/>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4"/>
      <c r="O583" s="89"/>
      <c r="P583" s="14"/>
      <c r="Q583" s="15" t="str">
        <f>IF(OR($O583="",$P583=""),"",INDEX('Hide Me'!$AE$4:$AI$8,MATCH($P583,'Hide Me'!$AD$4:$AD$8,0),MATCH($O583,'Hide Me'!$AE$3:$AI$3,0)))</f>
        <v/>
      </c>
      <c r="R583" s="48" t="str">
        <f>IF($Q583="","",VLOOKUP($Q583,'Hide Me'!$AD$11:$AE$14,2,FALSE))</f>
        <v/>
      </c>
      <c r="S583" s="45"/>
    </row>
    <row r="584" spans="1:19" s="19" customFormat="1" x14ac:dyDescent="0.25">
      <c r="A584" s="20"/>
      <c r="B584" s="90"/>
      <c r="C584" s="14"/>
      <c r="D584" s="110"/>
      <c r="E584" s="132"/>
      <c r="F584" s="132"/>
      <c r="G584" s="12"/>
      <c r="H584" s="113"/>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4"/>
      <c r="O584" s="89"/>
      <c r="P584" s="14"/>
      <c r="Q584" s="15" t="str">
        <f>IF(OR($O584="",$P584=""),"",INDEX('Hide Me'!$AE$4:$AI$8,MATCH($P584,'Hide Me'!$AD$4:$AD$8,0),MATCH($O584,'Hide Me'!$AE$3:$AI$3,0)))</f>
        <v/>
      </c>
      <c r="R584" s="48" t="str">
        <f>IF($Q584="","",VLOOKUP($Q584,'Hide Me'!$AD$11:$AE$14,2,FALSE))</f>
        <v/>
      </c>
      <c r="S584" s="45"/>
    </row>
    <row r="585" spans="1:19" s="19" customFormat="1" x14ac:dyDescent="0.25">
      <c r="A585" s="20"/>
      <c r="B585" s="90"/>
      <c r="C585" s="14"/>
      <c r="D585" s="110"/>
      <c r="E585" s="132"/>
      <c r="F585" s="132"/>
      <c r="G585" s="12"/>
      <c r="H585" s="113"/>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4"/>
      <c r="O585" s="89"/>
      <c r="P585" s="14"/>
      <c r="Q585" s="15" t="str">
        <f>IF(OR($O585="",$P585=""),"",INDEX('Hide Me'!$AE$4:$AI$8,MATCH($P585,'Hide Me'!$AD$4:$AD$8,0),MATCH($O585,'Hide Me'!$AE$3:$AI$3,0)))</f>
        <v/>
      </c>
      <c r="R585" s="48" t="str">
        <f>IF($Q585="","",VLOOKUP($Q585,'Hide Me'!$AD$11:$AE$14,2,FALSE))</f>
        <v/>
      </c>
      <c r="S585" s="45"/>
    </row>
    <row r="586" spans="1:19" s="19" customFormat="1" x14ac:dyDescent="0.25">
      <c r="A586" s="20"/>
      <c r="B586" s="90"/>
      <c r="C586" s="14"/>
      <c r="D586" s="110"/>
      <c r="E586" s="132"/>
      <c r="F586" s="132"/>
      <c r="G586" s="12"/>
      <c r="H586" s="113"/>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4"/>
      <c r="O586" s="89"/>
      <c r="P586" s="14"/>
      <c r="Q586" s="15" t="str">
        <f>IF(OR($O586="",$P586=""),"",INDEX('Hide Me'!$AE$4:$AI$8,MATCH($P586,'Hide Me'!$AD$4:$AD$8,0),MATCH($O586,'Hide Me'!$AE$3:$AI$3,0)))</f>
        <v/>
      </c>
      <c r="R586" s="48" t="str">
        <f>IF($Q586="","",VLOOKUP($Q586,'Hide Me'!$AD$11:$AE$14,2,FALSE))</f>
        <v/>
      </c>
      <c r="S586" s="45"/>
    </row>
    <row r="587" spans="1:19" s="19" customFormat="1" x14ac:dyDescent="0.25">
      <c r="A587" s="20"/>
      <c r="B587" s="90"/>
      <c r="C587" s="14"/>
      <c r="D587" s="110"/>
      <c r="E587" s="132"/>
      <c r="F587" s="132"/>
      <c r="G587" s="12"/>
      <c r="H587" s="113"/>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4"/>
      <c r="O587" s="89"/>
      <c r="P587" s="14"/>
      <c r="Q587" s="15" t="str">
        <f>IF(OR($O587="",$P587=""),"",INDEX('Hide Me'!$AE$4:$AI$8,MATCH($P587,'Hide Me'!$AD$4:$AD$8,0),MATCH($O587,'Hide Me'!$AE$3:$AI$3,0)))</f>
        <v/>
      </c>
      <c r="R587" s="48" t="str">
        <f>IF($Q587="","",VLOOKUP($Q587,'Hide Me'!$AD$11:$AE$14,2,FALSE))</f>
        <v/>
      </c>
      <c r="S587" s="45"/>
    </row>
    <row r="588" spans="1:19" s="19" customFormat="1" x14ac:dyDescent="0.25">
      <c r="A588" s="20"/>
      <c r="B588" s="90"/>
      <c r="C588" s="14"/>
      <c r="D588" s="110"/>
      <c r="E588" s="132"/>
      <c r="F588" s="132"/>
      <c r="G588" s="12"/>
      <c r="H588" s="113"/>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4"/>
      <c r="O588" s="89"/>
      <c r="P588" s="14"/>
      <c r="Q588" s="15" t="str">
        <f>IF(OR($O588="",$P588=""),"",INDEX('Hide Me'!$AE$4:$AI$8,MATCH($P588,'Hide Me'!$AD$4:$AD$8,0),MATCH($O588,'Hide Me'!$AE$3:$AI$3,0)))</f>
        <v/>
      </c>
      <c r="R588" s="48" t="str">
        <f>IF($Q588="","",VLOOKUP($Q588,'Hide Me'!$AD$11:$AE$14,2,FALSE))</f>
        <v/>
      </c>
      <c r="S588" s="45"/>
    </row>
    <row r="589" spans="1:19" s="19" customFormat="1" x14ac:dyDescent="0.25">
      <c r="A589" s="20"/>
      <c r="B589" s="90"/>
      <c r="C589" s="14"/>
      <c r="D589" s="110"/>
      <c r="E589" s="132"/>
      <c r="F589" s="132"/>
      <c r="G589" s="12"/>
      <c r="H589" s="113"/>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4"/>
      <c r="O589" s="89"/>
      <c r="P589" s="14"/>
      <c r="Q589" s="15" t="str">
        <f>IF(OR($O589="",$P589=""),"",INDEX('Hide Me'!$AE$4:$AI$8,MATCH($P589,'Hide Me'!$AD$4:$AD$8,0),MATCH($O589,'Hide Me'!$AE$3:$AI$3,0)))</f>
        <v/>
      </c>
      <c r="R589" s="48" t="str">
        <f>IF($Q589="","",VLOOKUP($Q589,'Hide Me'!$AD$11:$AE$14,2,FALSE))</f>
        <v/>
      </c>
      <c r="S589" s="45"/>
    </row>
    <row r="590" spans="1:19" s="19" customFormat="1" x14ac:dyDescent="0.25">
      <c r="A590" s="20"/>
      <c r="B590" s="90"/>
      <c r="C590" s="14"/>
      <c r="D590" s="110"/>
      <c r="E590" s="132"/>
      <c r="F590" s="132"/>
      <c r="G590" s="12"/>
      <c r="H590" s="113"/>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4"/>
      <c r="O590" s="89"/>
      <c r="P590" s="14"/>
      <c r="Q590" s="15" t="str">
        <f>IF(OR($O590="",$P590=""),"",INDEX('Hide Me'!$AE$4:$AI$8,MATCH($P590,'Hide Me'!$AD$4:$AD$8,0),MATCH($O590,'Hide Me'!$AE$3:$AI$3,0)))</f>
        <v/>
      </c>
      <c r="R590" s="48" t="str">
        <f>IF($Q590="","",VLOOKUP($Q590,'Hide Me'!$AD$11:$AE$14,2,FALSE))</f>
        <v/>
      </c>
      <c r="S590" s="45"/>
    </row>
    <row r="591" spans="1:19" s="19" customFormat="1" x14ac:dyDescent="0.25">
      <c r="A591" s="20"/>
      <c r="B591" s="90"/>
      <c r="C591" s="14"/>
      <c r="D591" s="110"/>
      <c r="E591" s="132"/>
      <c r="F591" s="132"/>
      <c r="G591" s="12"/>
      <c r="H591" s="113"/>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4"/>
      <c r="O591" s="89"/>
      <c r="P591" s="14"/>
      <c r="Q591" s="15" t="str">
        <f>IF(OR($O591="",$P591=""),"",INDEX('Hide Me'!$AE$4:$AI$8,MATCH($P591,'Hide Me'!$AD$4:$AD$8,0),MATCH($O591,'Hide Me'!$AE$3:$AI$3,0)))</f>
        <v/>
      </c>
      <c r="R591" s="48" t="str">
        <f>IF($Q591="","",VLOOKUP($Q591,'Hide Me'!$AD$11:$AE$14,2,FALSE))</f>
        <v/>
      </c>
      <c r="S591" s="45"/>
    </row>
    <row r="592" spans="1:19" s="19" customFormat="1" x14ac:dyDescent="0.25">
      <c r="A592" s="20"/>
      <c r="B592" s="90"/>
      <c r="C592" s="14"/>
      <c r="D592" s="110"/>
      <c r="E592" s="132"/>
      <c r="F592" s="132"/>
      <c r="G592" s="12"/>
      <c r="H592" s="113"/>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4"/>
      <c r="O592" s="89"/>
      <c r="P592" s="14"/>
      <c r="Q592" s="15" t="str">
        <f>IF(OR($O592="",$P592=""),"",INDEX('Hide Me'!$AE$4:$AI$8,MATCH($P592,'Hide Me'!$AD$4:$AD$8,0),MATCH($O592,'Hide Me'!$AE$3:$AI$3,0)))</f>
        <v/>
      </c>
      <c r="R592" s="48" t="str">
        <f>IF($Q592="","",VLOOKUP($Q592,'Hide Me'!$AD$11:$AE$14,2,FALSE))</f>
        <v/>
      </c>
      <c r="S592" s="45"/>
    </row>
    <row r="593" spans="1:19" s="19" customFormat="1" x14ac:dyDescent="0.25">
      <c r="A593" s="20"/>
      <c r="B593" s="90"/>
      <c r="C593" s="14"/>
      <c r="D593" s="110"/>
      <c r="E593" s="132"/>
      <c r="F593" s="132"/>
      <c r="G593" s="12"/>
      <c r="H593" s="113"/>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4"/>
      <c r="O593" s="89"/>
      <c r="P593" s="14"/>
      <c r="Q593" s="15" t="str">
        <f>IF(OR($O593="",$P593=""),"",INDEX('Hide Me'!$AE$4:$AI$8,MATCH($P593,'Hide Me'!$AD$4:$AD$8,0),MATCH($O593,'Hide Me'!$AE$3:$AI$3,0)))</f>
        <v/>
      </c>
      <c r="R593" s="48" t="str">
        <f>IF($Q593="","",VLOOKUP($Q593,'Hide Me'!$AD$11:$AE$14,2,FALSE))</f>
        <v/>
      </c>
      <c r="S593" s="45"/>
    </row>
    <row r="594" spans="1:19" s="19" customFormat="1" x14ac:dyDescent="0.25">
      <c r="A594" s="20"/>
      <c r="B594" s="90"/>
      <c r="C594" s="14"/>
      <c r="D594" s="110"/>
      <c r="E594" s="132"/>
      <c r="F594" s="132"/>
      <c r="G594" s="12"/>
      <c r="H594" s="113"/>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4"/>
      <c r="O594" s="89"/>
      <c r="P594" s="14"/>
      <c r="Q594" s="15" t="str">
        <f>IF(OR($O594="",$P594=""),"",INDEX('Hide Me'!$AE$4:$AI$8,MATCH($P594,'Hide Me'!$AD$4:$AD$8,0),MATCH($O594,'Hide Me'!$AE$3:$AI$3,0)))</f>
        <v/>
      </c>
      <c r="R594" s="48" t="str">
        <f>IF($Q594="","",VLOOKUP($Q594,'Hide Me'!$AD$11:$AE$14,2,FALSE))</f>
        <v/>
      </c>
      <c r="S594" s="45"/>
    </row>
    <row r="595" spans="1:19" s="19" customFormat="1" x14ac:dyDescent="0.25">
      <c r="A595" s="20"/>
      <c r="B595" s="90"/>
      <c r="C595" s="14"/>
      <c r="D595" s="110"/>
      <c r="E595" s="132"/>
      <c r="F595" s="132"/>
      <c r="G595" s="12"/>
      <c r="H595" s="113"/>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4"/>
      <c r="O595" s="89"/>
      <c r="P595" s="14"/>
      <c r="Q595" s="15" t="str">
        <f>IF(OR($O595="",$P595=""),"",INDEX('Hide Me'!$AE$4:$AI$8,MATCH($P595,'Hide Me'!$AD$4:$AD$8,0),MATCH($O595,'Hide Me'!$AE$3:$AI$3,0)))</f>
        <v/>
      </c>
      <c r="R595" s="48" t="str">
        <f>IF($Q595="","",VLOOKUP($Q595,'Hide Me'!$AD$11:$AE$14,2,FALSE))</f>
        <v/>
      </c>
      <c r="S595" s="45"/>
    </row>
    <row r="596" spans="1:19" s="19" customFormat="1" x14ac:dyDescent="0.25">
      <c r="A596" s="20"/>
      <c r="B596" s="90"/>
      <c r="C596" s="14"/>
      <c r="D596" s="110"/>
      <c r="E596" s="132"/>
      <c r="F596" s="132"/>
      <c r="G596" s="12"/>
      <c r="H596" s="113"/>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4"/>
      <c r="O596" s="89"/>
      <c r="P596" s="14"/>
      <c r="Q596" s="15" t="str">
        <f>IF(OR($O596="",$P596=""),"",INDEX('Hide Me'!$AE$4:$AI$8,MATCH($P596,'Hide Me'!$AD$4:$AD$8,0),MATCH($O596,'Hide Me'!$AE$3:$AI$3,0)))</f>
        <v/>
      </c>
      <c r="R596" s="48" t="str">
        <f>IF($Q596="","",VLOOKUP($Q596,'Hide Me'!$AD$11:$AE$14,2,FALSE))</f>
        <v/>
      </c>
      <c r="S596" s="45"/>
    </row>
    <row r="597" spans="1:19" s="19" customFormat="1" x14ac:dyDescent="0.25">
      <c r="A597" s="20"/>
      <c r="B597" s="90"/>
      <c r="C597" s="14"/>
      <c r="D597" s="110"/>
      <c r="E597" s="132"/>
      <c r="F597" s="132"/>
      <c r="G597" s="12"/>
      <c r="H597" s="113"/>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4"/>
      <c r="O597" s="89"/>
      <c r="P597" s="14"/>
      <c r="Q597" s="15" t="str">
        <f>IF(OR($O597="",$P597=""),"",INDEX('Hide Me'!$AE$4:$AI$8,MATCH($P597,'Hide Me'!$AD$4:$AD$8,0),MATCH($O597,'Hide Me'!$AE$3:$AI$3,0)))</f>
        <v/>
      </c>
      <c r="R597" s="48" t="str">
        <f>IF($Q597="","",VLOOKUP($Q597,'Hide Me'!$AD$11:$AE$14,2,FALSE))</f>
        <v/>
      </c>
      <c r="S597" s="45"/>
    </row>
    <row r="598" spans="1:19" s="19" customFormat="1" x14ac:dyDescent="0.25">
      <c r="A598" s="20"/>
      <c r="B598" s="90"/>
      <c r="C598" s="14"/>
      <c r="D598" s="110"/>
      <c r="E598" s="132"/>
      <c r="F598" s="132"/>
      <c r="G598" s="12"/>
      <c r="H598" s="113"/>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4"/>
      <c r="O598" s="89"/>
      <c r="P598" s="14"/>
      <c r="Q598" s="15" t="str">
        <f>IF(OR($O598="",$P598=""),"",INDEX('Hide Me'!$AE$4:$AI$8,MATCH($P598,'Hide Me'!$AD$4:$AD$8,0),MATCH($O598,'Hide Me'!$AE$3:$AI$3,0)))</f>
        <v/>
      </c>
      <c r="R598" s="48" t="str">
        <f>IF($Q598="","",VLOOKUP($Q598,'Hide Me'!$AD$11:$AE$14,2,FALSE))</f>
        <v/>
      </c>
      <c r="S598" s="45"/>
    </row>
    <row r="599" spans="1:19" s="19" customFormat="1" x14ac:dyDescent="0.25">
      <c r="A599" s="20"/>
      <c r="B599" s="90"/>
      <c r="C599" s="14"/>
      <c r="D599" s="110"/>
      <c r="E599" s="132"/>
      <c r="F599" s="132"/>
      <c r="G599" s="12"/>
      <c r="H599" s="113"/>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4"/>
      <c r="O599" s="89"/>
      <c r="P599" s="14"/>
      <c r="Q599" s="15" t="str">
        <f>IF(OR($O599="",$P599=""),"",INDEX('Hide Me'!$AE$4:$AI$8,MATCH($P599,'Hide Me'!$AD$4:$AD$8,0),MATCH($O599,'Hide Me'!$AE$3:$AI$3,0)))</f>
        <v/>
      </c>
      <c r="R599" s="48" t="str">
        <f>IF($Q599="","",VLOOKUP($Q599,'Hide Me'!$AD$11:$AE$14,2,FALSE))</f>
        <v/>
      </c>
      <c r="S599" s="45"/>
    </row>
    <row r="600" spans="1:19" s="19" customFormat="1" x14ac:dyDescent="0.25">
      <c r="A600" s="20"/>
      <c r="B600" s="90"/>
      <c r="C600" s="14"/>
      <c r="D600" s="110"/>
      <c r="E600" s="132"/>
      <c r="F600" s="132"/>
      <c r="G600" s="12"/>
      <c r="H600" s="113"/>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4"/>
      <c r="O600" s="89"/>
      <c r="P600" s="14"/>
      <c r="Q600" s="15" t="str">
        <f>IF(OR($O600="",$P600=""),"",INDEX('Hide Me'!$AE$4:$AI$8,MATCH($P600,'Hide Me'!$AD$4:$AD$8,0),MATCH($O600,'Hide Me'!$AE$3:$AI$3,0)))</f>
        <v/>
      </c>
      <c r="R600" s="48" t="str">
        <f>IF($Q600="","",VLOOKUP($Q600,'Hide Me'!$AD$11:$AE$14,2,FALSE))</f>
        <v/>
      </c>
      <c r="S600" s="45"/>
    </row>
    <row r="601" spans="1:19" s="19" customFormat="1" x14ac:dyDescent="0.25">
      <c r="A601" s="20"/>
      <c r="B601" s="90"/>
      <c r="C601" s="14"/>
      <c r="D601" s="110"/>
      <c r="E601" s="132"/>
      <c r="F601" s="132"/>
      <c r="G601" s="12"/>
      <c r="H601" s="113"/>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4"/>
      <c r="O601" s="89"/>
      <c r="P601" s="14"/>
      <c r="Q601" s="15" t="str">
        <f>IF(OR($O601="",$P601=""),"",INDEX('Hide Me'!$AE$4:$AI$8,MATCH($P601,'Hide Me'!$AD$4:$AD$8,0),MATCH($O601,'Hide Me'!$AE$3:$AI$3,0)))</f>
        <v/>
      </c>
      <c r="R601" s="48" t="str">
        <f>IF($Q601="","",VLOOKUP($Q601,'Hide Me'!$AD$11:$AE$14,2,FALSE))</f>
        <v/>
      </c>
      <c r="S601" s="45"/>
    </row>
    <row r="602" spans="1:19" s="19" customFormat="1" x14ac:dyDescent="0.25">
      <c r="A602" s="20"/>
      <c r="B602" s="90"/>
      <c r="C602" s="14"/>
      <c r="D602" s="110"/>
      <c r="E602" s="132"/>
      <c r="F602" s="132"/>
      <c r="G602" s="12"/>
      <c r="H602" s="113"/>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4"/>
      <c r="O602" s="89"/>
      <c r="P602" s="14"/>
      <c r="Q602" s="15" t="str">
        <f>IF(OR($O602="",$P602=""),"",INDEX('Hide Me'!$AE$4:$AI$8,MATCH($P602,'Hide Me'!$AD$4:$AD$8,0),MATCH($O602,'Hide Me'!$AE$3:$AI$3,0)))</f>
        <v/>
      </c>
      <c r="R602" s="48" t="str">
        <f>IF($Q602="","",VLOOKUP($Q602,'Hide Me'!$AD$11:$AE$14,2,FALSE))</f>
        <v/>
      </c>
      <c r="S602" s="45"/>
    </row>
    <row r="603" spans="1:19" s="19" customFormat="1" x14ac:dyDescent="0.25">
      <c r="A603" s="20"/>
      <c r="B603" s="90"/>
      <c r="C603" s="14"/>
      <c r="D603" s="110"/>
      <c r="E603" s="132"/>
      <c r="F603" s="132"/>
      <c r="G603" s="12"/>
      <c r="H603" s="113"/>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4"/>
      <c r="O603" s="89"/>
      <c r="P603" s="14"/>
      <c r="Q603" s="15" t="str">
        <f>IF(OR($O603="",$P603=""),"",INDEX('Hide Me'!$AE$4:$AI$8,MATCH($P603,'Hide Me'!$AD$4:$AD$8,0),MATCH($O603,'Hide Me'!$AE$3:$AI$3,0)))</f>
        <v/>
      </c>
      <c r="R603" s="48" t="str">
        <f>IF($Q603="","",VLOOKUP($Q603,'Hide Me'!$AD$11:$AE$14,2,FALSE))</f>
        <v/>
      </c>
      <c r="S603" s="45"/>
    </row>
    <row r="604" spans="1:19" s="19" customFormat="1" x14ac:dyDescent="0.25">
      <c r="A604" s="20"/>
      <c r="B604" s="90"/>
      <c r="C604" s="14"/>
      <c r="D604" s="110"/>
      <c r="E604" s="132"/>
      <c r="F604" s="132"/>
      <c r="G604" s="12"/>
      <c r="H604" s="113"/>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4"/>
      <c r="O604" s="89"/>
      <c r="P604" s="14"/>
      <c r="Q604" s="15" t="str">
        <f>IF(OR($O604="",$P604=""),"",INDEX('Hide Me'!$AE$4:$AI$8,MATCH($P604,'Hide Me'!$AD$4:$AD$8,0),MATCH($O604,'Hide Me'!$AE$3:$AI$3,0)))</f>
        <v/>
      </c>
      <c r="R604" s="48" t="str">
        <f>IF($Q604="","",VLOOKUP($Q604,'Hide Me'!$AD$11:$AE$14,2,FALSE))</f>
        <v/>
      </c>
      <c r="S604" s="45"/>
    </row>
    <row r="605" spans="1:19" s="19" customFormat="1" x14ac:dyDescent="0.25">
      <c r="A605" s="20"/>
      <c r="B605" s="90"/>
      <c r="C605" s="14"/>
      <c r="D605" s="110"/>
      <c r="E605" s="132"/>
      <c r="F605" s="132"/>
      <c r="G605" s="12"/>
      <c r="H605" s="113"/>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4"/>
      <c r="O605" s="89"/>
      <c r="P605" s="14"/>
      <c r="Q605" s="15" t="str">
        <f>IF(OR($O605="",$P605=""),"",INDEX('Hide Me'!$AE$4:$AI$8,MATCH($P605,'Hide Me'!$AD$4:$AD$8,0),MATCH($O605,'Hide Me'!$AE$3:$AI$3,0)))</f>
        <v/>
      </c>
      <c r="R605" s="48" t="str">
        <f>IF($Q605="","",VLOOKUP($Q605,'Hide Me'!$AD$11:$AE$14,2,FALSE))</f>
        <v/>
      </c>
      <c r="S605" s="45"/>
    </row>
    <row r="606" spans="1:19" s="19" customFormat="1" x14ac:dyDescent="0.25">
      <c r="A606" s="20"/>
      <c r="B606" s="90"/>
      <c r="C606" s="14"/>
      <c r="D606" s="110"/>
      <c r="E606" s="132"/>
      <c r="F606" s="132"/>
      <c r="G606" s="12"/>
      <c r="H606" s="113"/>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4"/>
      <c r="O606" s="89"/>
      <c r="P606" s="14"/>
      <c r="Q606" s="15" t="str">
        <f>IF(OR($O606="",$P606=""),"",INDEX('Hide Me'!$AE$4:$AI$8,MATCH($P606,'Hide Me'!$AD$4:$AD$8,0),MATCH($O606,'Hide Me'!$AE$3:$AI$3,0)))</f>
        <v/>
      </c>
      <c r="R606" s="48" t="str">
        <f>IF($Q606="","",VLOOKUP($Q606,'Hide Me'!$AD$11:$AE$14,2,FALSE))</f>
        <v/>
      </c>
      <c r="S606" s="45"/>
    </row>
    <row r="607" spans="1:19" s="19" customFormat="1" x14ac:dyDescent="0.25">
      <c r="A607" s="20"/>
      <c r="B607" s="90"/>
      <c r="C607" s="14"/>
      <c r="D607" s="110"/>
      <c r="E607" s="132"/>
      <c r="F607" s="132"/>
      <c r="G607" s="12"/>
      <c r="H607" s="113"/>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4"/>
      <c r="O607" s="89"/>
      <c r="P607" s="14"/>
      <c r="Q607" s="15" t="str">
        <f>IF(OR($O607="",$P607=""),"",INDEX('Hide Me'!$AE$4:$AI$8,MATCH($P607,'Hide Me'!$AD$4:$AD$8,0),MATCH($O607,'Hide Me'!$AE$3:$AI$3,0)))</f>
        <v/>
      </c>
      <c r="R607" s="48" t="str">
        <f>IF($Q607="","",VLOOKUP($Q607,'Hide Me'!$AD$11:$AE$14,2,FALSE))</f>
        <v/>
      </c>
      <c r="S607" s="45"/>
    </row>
    <row r="608" spans="1:19" s="19" customFormat="1" x14ac:dyDescent="0.25">
      <c r="A608" s="20"/>
      <c r="B608" s="90"/>
      <c r="C608" s="14"/>
      <c r="D608" s="110"/>
      <c r="E608" s="132"/>
      <c r="F608" s="132"/>
      <c r="G608" s="12"/>
      <c r="H608" s="113"/>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4"/>
      <c r="O608" s="89"/>
      <c r="P608" s="14"/>
      <c r="Q608" s="15" t="str">
        <f>IF(OR($O608="",$P608=""),"",INDEX('Hide Me'!$AE$4:$AI$8,MATCH($P608,'Hide Me'!$AD$4:$AD$8,0),MATCH($O608,'Hide Me'!$AE$3:$AI$3,0)))</f>
        <v/>
      </c>
      <c r="R608" s="48" t="str">
        <f>IF($Q608="","",VLOOKUP($Q608,'Hide Me'!$AD$11:$AE$14,2,FALSE))</f>
        <v/>
      </c>
      <c r="S608" s="45"/>
    </row>
    <row r="609" spans="1:19" s="19" customFormat="1" x14ac:dyDescent="0.25">
      <c r="A609" s="20"/>
      <c r="B609" s="90"/>
      <c r="C609" s="14"/>
      <c r="D609" s="110"/>
      <c r="E609" s="132"/>
      <c r="F609" s="132"/>
      <c r="G609" s="12"/>
      <c r="H609" s="113"/>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4"/>
      <c r="O609" s="89"/>
      <c r="P609" s="14"/>
      <c r="Q609" s="15" t="str">
        <f>IF(OR($O609="",$P609=""),"",INDEX('Hide Me'!$AE$4:$AI$8,MATCH($P609,'Hide Me'!$AD$4:$AD$8,0),MATCH($O609,'Hide Me'!$AE$3:$AI$3,0)))</f>
        <v/>
      </c>
      <c r="R609" s="48" t="str">
        <f>IF($Q609="","",VLOOKUP($Q609,'Hide Me'!$AD$11:$AE$14,2,FALSE))</f>
        <v/>
      </c>
      <c r="S609" s="45"/>
    </row>
    <row r="610" spans="1:19" s="19" customFormat="1" x14ac:dyDescent="0.25">
      <c r="A610" s="20"/>
      <c r="B610" s="90"/>
      <c r="C610" s="14"/>
      <c r="D610" s="110"/>
      <c r="E610" s="132"/>
      <c r="F610" s="132"/>
      <c r="G610" s="12"/>
      <c r="H610" s="113"/>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4"/>
      <c r="O610" s="89"/>
      <c r="P610" s="14"/>
      <c r="Q610" s="15" t="str">
        <f>IF(OR($O610="",$P610=""),"",INDEX('Hide Me'!$AE$4:$AI$8,MATCH($P610,'Hide Me'!$AD$4:$AD$8,0),MATCH($O610,'Hide Me'!$AE$3:$AI$3,0)))</f>
        <v/>
      </c>
      <c r="R610" s="48" t="str">
        <f>IF($Q610="","",VLOOKUP($Q610,'Hide Me'!$AD$11:$AE$14,2,FALSE))</f>
        <v/>
      </c>
      <c r="S610" s="45"/>
    </row>
    <row r="611" spans="1:19" s="19" customFormat="1" x14ac:dyDescent="0.25">
      <c r="A611" s="20"/>
      <c r="B611" s="90"/>
      <c r="C611" s="14"/>
      <c r="D611" s="110"/>
      <c r="E611" s="132"/>
      <c r="F611" s="132"/>
      <c r="G611" s="12"/>
      <c r="H611" s="113"/>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4"/>
      <c r="O611" s="89"/>
      <c r="P611" s="14"/>
      <c r="Q611" s="15" t="str">
        <f>IF(OR($O611="",$P611=""),"",INDEX('Hide Me'!$AE$4:$AI$8,MATCH($P611,'Hide Me'!$AD$4:$AD$8,0),MATCH($O611,'Hide Me'!$AE$3:$AI$3,0)))</f>
        <v/>
      </c>
      <c r="R611" s="48" t="str">
        <f>IF($Q611="","",VLOOKUP($Q611,'Hide Me'!$AD$11:$AE$14,2,FALSE))</f>
        <v/>
      </c>
      <c r="S611" s="45"/>
    </row>
    <row r="612" spans="1:19" s="19" customFormat="1" x14ac:dyDescent="0.25">
      <c r="A612" s="20"/>
      <c r="B612" s="90"/>
      <c r="C612" s="14"/>
      <c r="D612" s="110"/>
      <c r="E612" s="132"/>
      <c r="F612" s="132"/>
      <c r="G612" s="12"/>
      <c r="H612" s="113"/>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4"/>
      <c r="O612" s="89"/>
      <c r="P612" s="14"/>
      <c r="Q612" s="15" t="str">
        <f>IF(OR($O612="",$P612=""),"",INDEX('Hide Me'!$AE$4:$AI$8,MATCH($P612,'Hide Me'!$AD$4:$AD$8,0),MATCH($O612,'Hide Me'!$AE$3:$AI$3,0)))</f>
        <v/>
      </c>
      <c r="R612" s="48" t="str">
        <f>IF($Q612="","",VLOOKUP($Q612,'Hide Me'!$AD$11:$AE$14,2,FALSE))</f>
        <v/>
      </c>
      <c r="S612" s="45"/>
    </row>
    <row r="613" spans="1:19" s="19" customFormat="1" x14ac:dyDescent="0.25">
      <c r="A613" s="20"/>
      <c r="B613" s="90"/>
      <c r="C613" s="14"/>
      <c r="D613" s="110"/>
      <c r="E613" s="132"/>
      <c r="F613" s="132"/>
      <c r="G613" s="12"/>
      <c r="H613" s="113"/>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4"/>
      <c r="O613" s="89"/>
      <c r="P613" s="14"/>
      <c r="Q613" s="15" t="str">
        <f>IF(OR($O613="",$P613=""),"",INDEX('Hide Me'!$AE$4:$AI$8,MATCH($P613,'Hide Me'!$AD$4:$AD$8,0),MATCH($O613,'Hide Me'!$AE$3:$AI$3,0)))</f>
        <v/>
      </c>
      <c r="R613" s="48" t="str">
        <f>IF($Q613="","",VLOOKUP($Q613,'Hide Me'!$AD$11:$AE$14,2,FALSE))</f>
        <v/>
      </c>
      <c r="S613" s="45"/>
    </row>
    <row r="614" spans="1:19" s="19" customFormat="1" x14ac:dyDescent="0.25">
      <c r="A614" s="20"/>
      <c r="B614" s="90"/>
      <c r="C614" s="14"/>
      <c r="D614" s="110"/>
      <c r="E614" s="132"/>
      <c r="F614" s="132"/>
      <c r="G614" s="12"/>
      <c r="H614" s="113"/>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4"/>
      <c r="O614" s="89"/>
      <c r="P614" s="14"/>
      <c r="Q614" s="15" t="str">
        <f>IF(OR($O614="",$P614=""),"",INDEX('Hide Me'!$AE$4:$AI$8,MATCH($P614,'Hide Me'!$AD$4:$AD$8,0),MATCH($O614,'Hide Me'!$AE$3:$AI$3,0)))</f>
        <v/>
      </c>
      <c r="R614" s="48" t="str">
        <f>IF($Q614="","",VLOOKUP($Q614,'Hide Me'!$AD$11:$AE$14,2,FALSE))</f>
        <v/>
      </c>
      <c r="S614" s="45"/>
    </row>
    <row r="615" spans="1:19" s="19" customFormat="1" x14ac:dyDescent="0.25">
      <c r="A615" s="20"/>
      <c r="B615" s="90"/>
      <c r="C615" s="14"/>
      <c r="D615" s="110"/>
      <c r="E615" s="132"/>
      <c r="F615" s="132"/>
      <c r="G615" s="12"/>
      <c r="H615" s="113"/>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4"/>
      <c r="O615" s="89"/>
      <c r="P615" s="14"/>
      <c r="Q615" s="15" t="str">
        <f>IF(OR($O615="",$P615=""),"",INDEX('Hide Me'!$AE$4:$AI$8,MATCH($P615,'Hide Me'!$AD$4:$AD$8,0),MATCH($O615,'Hide Me'!$AE$3:$AI$3,0)))</f>
        <v/>
      </c>
      <c r="R615" s="48" t="str">
        <f>IF($Q615="","",VLOOKUP($Q615,'Hide Me'!$AD$11:$AE$14,2,FALSE))</f>
        <v/>
      </c>
      <c r="S615" s="45"/>
    </row>
    <row r="616" spans="1:19" s="19" customFormat="1" x14ac:dyDescent="0.25">
      <c r="A616" s="20"/>
      <c r="B616" s="90"/>
      <c r="C616" s="14"/>
      <c r="D616" s="110"/>
      <c r="E616" s="132"/>
      <c r="F616" s="132"/>
      <c r="G616" s="12"/>
      <c r="H616" s="113"/>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4"/>
      <c r="O616" s="89"/>
      <c r="P616" s="14"/>
      <c r="Q616" s="15" t="str">
        <f>IF(OR($O616="",$P616=""),"",INDEX('Hide Me'!$AE$4:$AI$8,MATCH($P616,'Hide Me'!$AD$4:$AD$8,0),MATCH($O616,'Hide Me'!$AE$3:$AI$3,0)))</f>
        <v/>
      </c>
      <c r="R616" s="48" t="str">
        <f>IF($Q616="","",VLOOKUP($Q616,'Hide Me'!$AD$11:$AE$14,2,FALSE))</f>
        <v/>
      </c>
      <c r="S616" s="45"/>
    </row>
    <row r="617" spans="1:19" s="19" customFormat="1" x14ac:dyDescent="0.25">
      <c r="A617" s="20"/>
      <c r="B617" s="90"/>
      <c r="C617" s="14"/>
      <c r="D617" s="110"/>
      <c r="E617" s="132"/>
      <c r="F617" s="132"/>
      <c r="G617" s="12"/>
      <c r="H617" s="113"/>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4"/>
      <c r="O617" s="89"/>
      <c r="P617" s="14"/>
      <c r="Q617" s="15" t="str">
        <f>IF(OR($O617="",$P617=""),"",INDEX('Hide Me'!$AE$4:$AI$8,MATCH($P617,'Hide Me'!$AD$4:$AD$8,0),MATCH($O617,'Hide Me'!$AE$3:$AI$3,0)))</f>
        <v/>
      </c>
      <c r="R617" s="48" t="str">
        <f>IF($Q617="","",VLOOKUP($Q617,'Hide Me'!$AD$11:$AE$14,2,FALSE))</f>
        <v/>
      </c>
      <c r="S617" s="45"/>
    </row>
    <row r="618" spans="1:19" s="19" customFormat="1" x14ac:dyDescent="0.25">
      <c r="A618" s="20"/>
      <c r="B618" s="90"/>
      <c r="C618" s="14"/>
      <c r="D618" s="110"/>
      <c r="E618" s="132"/>
      <c r="F618" s="132"/>
      <c r="G618" s="12"/>
      <c r="H618" s="113"/>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4"/>
      <c r="O618" s="89"/>
      <c r="P618" s="14"/>
      <c r="Q618" s="15" t="str">
        <f>IF(OR($O618="",$P618=""),"",INDEX('Hide Me'!$AE$4:$AI$8,MATCH($P618,'Hide Me'!$AD$4:$AD$8,0),MATCH($O618,'Hide Me'!$AE$3:$AI$3,0)))</f>
        <v/>
      </c>
      <c r="R618" s="48" t="str">
        <f>IF($Q618="","",VLOOKUP($Q618,'Hide Me'!$AD$11:$AE$14,2,FALSE))</f>
        <v/>
      </c>
      <c r="S618" s="45"/>
    </row>
    <row r="619" spans="1:19" s="19" customFormat="1" x14ac:dyDescent="0.25">
      <c r="A619" s="20"/>
      <c r="B619" s="90"/>
      <c r="C619" s="14"/>
      <c r="D619" s="110"/>
      <c r="E619" s="132"/>
      <c r="F619" s="132"/>
      <c r="G619" s="12"/>
      <c r="H619" s="113"/>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4"/>
      <c r="O619" s="89"/>
      <c r="P619" s="14"/>
      <c r="Q619" s="15" t="str">
        <f>IF(OR($O619="",$P619=""),"",INDEX('Hide Me'!$AE$4:$AI$8,MATCH($P619,'Hide Me'!$AD$4:$AD$8,0),MATCH($O619,'Hide Me'!$AE$3:$AI$3,0)))</f>
        <v/>
      </c>
      <c r="R619" s="48" t="str">
        <f>IF($Q619="","",VLOOKUP($Q619,'Hide Me'!$AD$11:$AE$14,2,FALSE))</f>
        <v/>
      </c>
      <c r="S619" s="45"/>
    </row>
    <row r="620" spans="1:19" s="19" customFormat="1" x14ac:dyDescent="0.25">
      <c r="A620" s="20"/>
      <c r="B620" s="90"/>
      <c r="C620" s="14"/>
      <c r="D620" s="110"/>
      <c r="E620" s="132"/>
      <c r="F620" s="132"/>
      <c r="G620" s="12"/>
      <c r="H620" s="113"/>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4"/>
      <c r="O620" s="89"/>
      <c r="P620" s="14"/>
      <c r="Q620" s="15" t="str">
        <f>IF(OR($O620="",$P620=""),"",INDEX('Hide Me'!$AE$4:$AI$8,MATCH($P620,'Hide Me'!$AD$4:$AD$8,0),MATCH($O620,'Hide Me'!$AE$3:$AI$3,0)))</f>
        <v/>
      </c>
      <c r="R620" s="48" t="str">
        <f>IF($Q620="","",VLOOKUP($Q620,'Hide Me'!$AD$11:$AE$14,2,FALSE))</f>
        <v/>
      </c>
      <c r="S620" s="45"/>
    </row>
    <row r="621" spans="1:19" s="19" customFormat="1" x14ac:dyDescent="0.25">
      <c r="A621" s="20"/>
      <c r="B621" s="90"/>
      <c r="C621" s="14"/>
      <c r="D621" s="110"/>
      <c r="E621" s="132"/>
      <c r="F621" s="132"/>
      <c r="G621" s="12"/>
      <c r="H621" s="113"/>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4"/>
      <c r="O621" s="89"/>
      <c r="P621" s="14"/>
      <c r="Q621" s="15" t="str">
        <f>IF(OR($O621="",$P621=""),"",INDEX('Hide Me'!$AE$4:$AI$8,MATCH($P621,'Hide Me'!$AD$4:$AD$8,0),MATCH($O621,'Hide Me'!$AE$3:$AI$3,0)))</f>
        <v/>
      </c>
      <c r="R621" s="48" t="str">
        <f>IF($Q621="","",VLOOKUP($Q621,'Hide Me'!$AD$11:$AE$14,2,FALSE))</f>
        <v/>
      </c>
      <c r="S621" s="45"/>
    </row>
    <row r="622" spans="1:19" s="19" customFormat="1" x14ac:dyDescent="0.25">
      <c r="A622" s="20"/>
      <c r="B622" s="90"/>
      <c r="C622" s="14"/>
      <c r="D622" s="110"/>
      <c r="E622" s="132"/>
      <c r="F622" s="132"/>
      <c r="G622" s="12"/>
      <c r="H622" s="113"/>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4"/>
      <c r="O622" s="89"/>
      <c r="P622" s="14"/>
      <c r="Q622" s="15" t="str">
        <f>IF(OR($O622="",$P622=""),"",INDEX('Hide Me'!$AE$4:$AI$8,MATCH($P622,'Hide Me'!$AD$4:$AD$8,0),MATCH($O622,'Hide Me'!$AE$3:$AI$3,0)))</f>
        <v/>
      </c>
      <c r="R622" s="48" t="str">
        <f>IF($Q622="","",VLOOKUP($Q622,'Hide Me'!$AD$11:$AE$14,2,FALSE))</f>
        <v/>
      </c>
      <c r="S622" s="45"/>
    </row>
    <row r="623" spans="1:19" s="19" customFormat="1" x14ac:dyDescent="0.25">
      <c r="A623" s="20"/>
      <c r="B623" s="90"/>
      <c r="C623" s="14"/>
      <c r="D623" s="110"/>
      <c r="E623" s="132"/>
      <c r="F623" s="132"/>
      <c r="G623" s="12"/>
      <c r="H623" s="113"/>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4"/>
      <c r="O623" s="89"/>
      <c r="P623" s="14"/>
      <c r="Q623" s="15" t="str">
        <f>IF(OR($O623="",$P623=""),"",INDEX('Hide Me'!$AE$4:$AI$8,MATCH($P623,'Hide Me'!$AD$4:$AD$8,0),MATCH($O623,'Hide Me'!$AE$3:$AI$3,0)))</f>
        <v/>
      </c>
      <c r="R623" s="48" t="str">
        <f>IF($Q623="","",VLOOKUP($Q623,'Hide Me'!$AD$11:$AE$14,2,FALSE))</f>
        <v/>
      </c>
      <c r="S623" s="45"/>
    </row>
    <row r="624" spans="1:19" s="19" customFormat="1" x14ac:dyDescent="0.25">
      <c r="A624" s="20"/>
      <c r="B624" s="90"/>
      <c r="C624" s="14"/>
      <c r="D624" s="110"/>
      <c r="E624" s="132"/>
      <c r="F624" s="132"/>
      <c r="G624" s="12"/>
      <c r="H624" s="113"/>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4"/>
      <c r="O624" s="89"/>
      <c r="P624" s="14"/>
      <c r="Q624" s="15" t="str">
        <f>IF(OR($O624="",$P624=""),"",INDEX('Hide Me'!$AE$4:$AI$8,MATCH($P624,'Hide Me'!$AD$4:$AD$8,0),MATCH($O624,'Hide Me'!$AE$3:$AI$3,0)))</f>
        <v/>
      </c>
      <c r="R624" s="48" t="str">
        <f>IF($Q624="","",VLOOKUP($Q624,'Hide Me'!$AD$11:$AE$14,2,FALSE))</f>
        <v/>
      </c>
      <c r="S624" s="45"/>
    </row>
    <row r="625" spans="1:19" s="19" customFormat="1" x14ac:dyDescent="0.25">
      <c r="A625" s="20"/>
      <c r="B625" s="90"/>
      <c r="C625" s="14"/>
      <c r="D625" s="110"/>
      <c r="E625" s="132"/>
      <c r="F625" s="132"/>
      <c r="G625" s="12"/>
      <c r="H625" s="113"/>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4"/>
      <c r="O625" s="89"/>
      <c r="P625" s="14"/>
      <c r="Q625" s="15" t="str">
        <f>IF(OR($O625="",$P625=""),"",INDEX('Hide Me'!$AE$4:$AI$8,MATCH($P625,'Hide Me'!$AD$4:$AD$8,0),MATCH($O625,'Hide Me'!$AE$3:$AI$3,0)))</f>
        <v/>
      </c>
      <c r="R625" s="48" t="str">
        <f>IF($Q625="","",VLOOKUP($Q625,'Hide Me'!$AD$11:$AE$14,2,FALSE))</f>
        <v/>
      </c>
      <c r="S625" s="45"/>
    </row>
    <row r="626" spans="1:19" s="19" customFormat="1" x14ac:dyDescent="0.25">
      <c r="A626" s="20"/>
      <c r="B626" s="90"/>
      <c r="C626" s="14"/>
      <c r="D626" s="110"/>
      <c r="E626" s="132"/>
      <c r="F626" s="132"/>
      <c r="G626" s="12"/>
      <c r="H626" s="113"/>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4"/>
      <c r="O626" s="89"/>
      <c r="P626" s="14"/>
      <c r="Q626" s="15" t="str">
        <f>IF(OR($O626="",$P626=""),"",INDEX('Hide Me'!$AE$4:$AI$8,MATCH($P626,'Hide Me'!$AD$4:$AD$8,0),MATCH($O626,'Hide Me'!$AE$3:$AI$3,0)))</f>
        <v/>
      </c>
      <c r="R626" s="48" t="str">
        <f>IF($Q626="","",VLOOKUP($Q626,'Hide Me'!$AD$11:$AE$14,2,FALSE))</f>
        <v/>
      </c>
      <c r="S626" s="45"/>
    </row>
    <row r="627" spans="1:19" s="19" customFormat="1" x14ac:dyDescent="0.25">
      <c r="A627" s="20"/>
      <c r="B627" s="90"/>
      <c r="C627" s="14"/>
      <c r="D627" s="110"/>
      <c r="E627" s="132"/>
      <c r="F627" s="132"/>
      <c r="G627" s="12"/>
      <c r="H627" s="113"/>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4"/>
      <c r="O627" s="89"/>
      <c r="P627" s="14"/>
      <c r="Q627" s="15" t="str">
        <f>IF(OR($O627="",$P627=""),"",INDEX('Hide Me'!$AE$4:$AI$8,MATCH($P627,'Hide Me'!$AD$4:$AD$8,0),MATCH($O627,'Hide Me'!$AE$3:$AI$3,0)))</f>
        <v/>
      </c>
      <c r="R627" s="48" t="str">
        <f>IF($Q627="","",VLOOKUP($Q627,'Hide Me'!$AD$11:$AE$14,2,FALSE))</f>
        <v/>
      </c>
      <c r="S627" s="45"/>
    </row>
    <row r="628" spans="1:19" s="19" customFormat="1" x14ac:dyDescent="0.25">
      <c r="A628" s="20"/>
      <c r="B628" s="90"/>
      <c r="C628" s="14"/>
      <c r="D628" s="110"/>
      <c r="E628" s="132"/>
      <c r="F628" s="132"/>
      <c r="G628" s="12"/>
      <c r="H628" s="113"/>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4"/>
      <c r="O628" s="89"/>
      <c r="P628" s="14"/>
      <c r="Q628" s="15" t="str">
        <f>IF(OR($O628="",$P628=""),"",INDEX('Hide Me'!$AE$4:$AI$8,MATCH($P628,'Hide Me'!$AD$4:$AD$8,0),MATCH($O628,'Hide Me'!$AE$3:$AI$3,0)))</f>
        <v/>
      </c>
      <c r="R628" s="48" t="str">
        <f>IF($Q628="","",VLOOKUP($Q628,'Hide Me'!$AD$11:$AE$14,2,FALSE))</f>
        <v/>
      </c>
      <c r="S628" s="45"/>
    </row>
    <row r="629" spans="1:19" s="19" customFormat="1" x14ac:dyDescent="0.25">
      <c r="A629" s="20"/>
      <c r="B629" s="90"/>
      <c r="C629" s="14"/>
      <c r="D629" s="110"/>
      <c r="E629" s="132"/>
      <c r="F629" s="132"/>
      <c r="G629" s="12"/>
      <c r="H629" s="113"/>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4"/>
      <c r="O629" s="89"/>
      <c r="P629" s="14"/>
      <c r="Q629" s="15" t="str">
        <f>IF(OR($O629="",$P629=""),"",INDEX('Hide Me'!$AE$4:$AI$8,MATCH($P629,'Hide Me'!$AD$4:$AD$8,0),MATCH($O629,'Hide Me'!$AE$3:$AI$3,0)))</f>
        <v/>
      </c>
      <c r="R629" s="48" t="str">
        <f>IF($Q629="","",VLOOKUP($Q629,'Hide Me'!$AD$11:$AE$14,2,FALSE))</f>
        <v/>
      </c>
      <c r="S629" s="45"/>
    </row>
    <row r="630" spans="1:19" s="19" customFormat="1" x14ac:dyDescent="0.25">
      <c r="A630" s="20"/>
      <c r="B630" s="90"/>
      <c r="C630" s="14"/>
      <c r="D630" s="110"/>
      <c r="E630" s="132"/>
      <c r="F630" s="132"/>
      <c r="G630" s="12"/>
      <c r="H630" s="113"/>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4"/>
      <c r="O630" s="89"/>
      <c r="P630" s="14"/>
      <c r="Q630" s="15" t="str">
        <f>IF(OR($O630="",$P630=""),"",INDEX('Hide Me'!$AE$4:$AI$8,MATCH($P630,'Hide Me'!$AD$4:$AD$8,0),MATCH($O630,'Hide Me'!$AE$3:$AI$3,0)))</f>
        <v/>
      </c>
      <c r="R630" s="48" t="str">
        <f>IF($Q630="","",VLOOKUP($Q630,'Hide Me'!$AD$11:$AE$14,2,FALSE))</f>
        <v/>
      </c>
      <c r="S630" s="45"/>
    </row>
    <row r="631" spans="1:19" s="19" customFormat="1" x14ac:dyDescent="0.25">
      <c r="A631" s="20"/>
      <c r="B631" s="90"/>
      <c r="C631" s="14"/>
      <c r="D631" s="110"/>
      <c r="E631" s="132"/>
      <c r="F631" s="132"/>
      <c r="G631" s="12"/>
      <c r="H631" s="113"/>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4"/>
      <c r="O631" s="89"/>
      <c r="P631" s="14"/>
      <c r="Q631" s="15" t="str">
        <f>IF(OR($O631="",$P631=""),"",INDEX('Hide Me'!$AE$4:$AI$8,MATCH($P631,'Hide Me'!$AD$4:$AD$8,0),MATCH($O631,'Hide Me'!$AE$3:$AI$3,0)))</f>
        <v/>
      </c>
      <c r="R631" s="48" t="str">
        <f>IF($Q631="","",VLOOKUP($Q631,'Hide Me'!$AD$11:$AE$14,2,FALSE))</f>
        <v/>
      </c>
      <c r="S631" s="45"/>
    </row>
    <row r="632" spans="1:19" s="19" customFormat="1" x14ac:dyDescent="0.25">
      <c r="A632" s="20"/>
      <c r="B632" s="90"/>
      <c r="C632" s="14"/>
      <c r="D632" s="110"/>
      <c r="E632" s="132"/>
      <c r="F632" s="132"/>
      <c r="G632" s="12"/>
      <c r="H632" s="113"/>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4"/>
      <c r="O632" s="89"/>
      <c r="P632" s="14"/>
      <c r="Q632" s="15" t="str">
        <f>IF(OR($O632="",$P632=""),"",INDEX('Hide Me'!$AE$4:$AI$8,MATCH($P632,'Hide Me'!$AD$4:$AD$8,0),MATCH($O632,'Hide Me'!$AE$3:$AI$3,0)))</f>
        <v/>
      </c>
      <c r="R632" s="48" t="str">
        <f>IF($Q632="","",VLOOKUP($Q632,'Hide Me'!$AD$11:$AE$14,2,FALSE))</f>
        <v/>
      </c>
      <c r="S632" s="45"/>
    </row>
    <row r="633" spans="1:19" s="19" customFormat="1" x14ac:dyDescent="0.25">
      <c r="A633" s="20"/>
      <c r="B633" s="90"/>
      <c r="C633" s="14"/>
      <c r="D633" s="110"/>
      <c r="E633" s="132"/>
      <c r="F633" s="132"/>
      <c r="G633" s="12"/>
      <c r="H633" s="113"/>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4"/>
      <c r="O633" s="89"/>
      <c r="P633" s="14"/>
      <c r="Q633" s="15" t="str">
        <f>IF(OR($O633="",$P633=""),"",INDEX('Hide Me'!$AE$4:$AI$8,MATCH($P633,'Hide Me'!$AD$4:$AD$8,0),MATCH($O633,'Hide Me'!$AE$3:$AI$3,0)))</f>
        <v/>
      </c>
      <c r="R633" s="48" t="str">
        <f>IF($Q633="","",VLOOKUP($Q633,'Hide Me'!$AD$11:$AE$14,2,FALSE))</f>
        <v/>
      </c>
      <c r="S633" s="45"/>
    </row>
    <row r="634" spans="1:19" s="19" customFormat="1" x14ac:dyDescent="0.25">
      <c r="A634" s="20"/>
      <c r="B634" s="90"/>
      <c r="C634" s="14"/>
      <c r="D634" s="110"/>
      <c r="E634" s="132"/>
      <c r="F634" s="132"/>
      <c r="G634" s="12"/>
      <c r="H634" s="113"/>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4"/>
      <c r="O634" s="89"/>
      <c r="P634" s="14"/>
      <c r="Q634" s="15" t="str">
        <f>IF(OR($O634="",$P634=""),"",INDEX('Hide Me'!$AE$4:$AI$8,MATCH($P634,'Hide Me'!$AD$4:$AD$8,0),MATCH($O634,'Hide Me'!$AE$3:$AI$3,0)))</f>
        <v/>
      </c>
      <c r="R634" s="48" t="str">
        <f>IF($Q634="","",VLOOKUP($Q634,'Hide Me'!$AD$11:$AE$14,2,FALSE))</f>
        <v/>
      </c>
      <c r="S634" s="45"/>
    </row>
    <row r="635" spans="1:19" s="19" customFormat="1" x14ac:dyDescent="0.25">
      <c r="A635" s="20"/>
      <c r="B635" s="90"/>
      <c r="C635" s="14"/>
      <c r="D635" s="110"/>
      <c r="E635" s="132"/>
      <c r="F635" s="132"/>
      <c r="G635" s="12"/>
      <c r="H635" s="113"/>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4"/>
      <c r="O635" s="89"/>
      <c r="P635" s="14"/>
      <c r="Q635" s="15" t="str">
        <f>IF(OR($O635="",$P635=""),"",INDEX('Hide Me'!$AE$4:$AI$8,MATCH($P635,'Hide Me'!$AD$4:$AD$8,0),MATCH($O635,'Hide Me'!$AE$3:$AI$3,0)))</f>
        <v/>
      </c>
      <c r="R635" s="48" t="str">
        <f>IF($Q635="","",VLOOKUP($Q635,'Hide Me'!$AD$11:$AE$14,2,FALSE))</f>
        <v/>
      </c>
      <c r="S635" s="45"/>
    </row>
    <row r="636" spans="1:19" s="19" customFormat="1" x14ac:dyDescent="0.25">
      <c r="A636" s="20"/>
      <c r="B636" s="90"/>
      <c r="C636" s="14"/>
      <c r="D636" s="110"/>
      <c r="E636" s="132"/>
      <c r="F636" s="132"/>
      <c r="G636" s="12"/>
      <c r="H636" s="113"/>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4"/>
      <c r="O636" s="89"/>
      <c r="P636" s="14"/>
      <c r="Q636" s="15" t="str">
        <f>IF(OR($O636="",$P636=""),"",INDEX('Hide Me'!$AE$4:$AI$8,MATCH($P636,'Hide Me'!$AD$4:$AD$8,0),MATCH($O636,'Hide Me'!$AE$3:$AI$3,0)))</f>
        <v/>
      </c>
      <c r="R636" s="48" t="str">
        <f>IF($Q636="","",VLOOKUP($Q636,'Hide Me'!$AD$11:$AE$14,2,FALSE))</f>
        <v/>
      </c>
      <c r="S636" s="45"/>
    </row>
    <row r="637" spans="1:19" s="19" customFormat="1" x14ac:dyDescent="0.25">
      <c r="A637" s="20"/>
      <c r="B637" s="90"/>
      <c r="C637" s="14"/>
      <c r="D637" s="110"/>
      <c r="E637" s="132"/>
      <c r="F637" s="132"/>
      <c r="G637" s="12"/>
      <c r="H637" s="113"/>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4"/>
      <c r="O637" s="89"/>
      <c r="P637" s="14"/>
      <c r="Q637" s="15" t="str">
        <f>IF(OR($O637="",$P637=""),"",INDEX('Hide Me'!$AE$4:$AI$8,MATCH($P637,'Hide Me'!$AD$4:$AD$8,0),MATCH($O637,'Hide Me'!$AE$3:$AI$3,0)))</f>
        <v/>
      </c>
      <c r="R637" s="48" t="str">
        <f>IF($Q637="","",VLOOKUP($Q637,'Hide Me'!$AD$11:$AE$14,2,FALSE))</f>
        <v/>
      </c>
      <c r="S637" s="45"/>
    </row>
    <row r="638" spans="1:19" s="19" customFormat="1" x14ac:dyDescent="0.25">
      <c r="A638" s="20"/>
      <c r="B638" s="90"/>
      <c r="C638" s="14"/>
      <c r="D638" s="110"/>
      <c r="E638" s="132"/>
      <c r="F638" s="132"/>
      <c r="G638" s="12"/>
      <c r="H638" s="113"/>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4"/>
      <c r="O638" s="89"/>
      <c r="P638" s="14"/>
      <c r="Q638" s="15" t="str">
        <f>IF(OR($O638="",$P638=""),"",INDEX('Hide Me'!$AE$4:$AI$8,MATCH($P638,'Hide Me'!$AD$4:$AD$8,0),MATCH($O638,'Hide Me'!$AE$3:$AI$3,0)))</f>
        <v/>
      </c>
      <c r="R638" s="48" t="str">
        <f>IF($Q638="","",VLOOKUP($Q638,'Hide Me'!$AD$11:$AE$14,2,FALSE))</f>
        <v/>
      </c>
      <c r="S638" s="45"/>
    </row>
    <row r="639" spans="1:19" s="19" customFormat="1" x14ac:dyDescent="0.25">
      <c r="A639" s="20"/>
      <c r="B639" s="90"/>
      <c r="C639" s="14"/>
      <c r="D639" s="110"/>
      <c r="E639" s="132"/>
      <c r="F639" s="132"/>
      <c r="G639" s="12"/>
      <c r="H639" s="113"/>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4"/>
      <c r="O639" s="89"/>
      <c r="P639" s="14"/>
      <c r="Q639" s="15" t="str">
        <f>IF(OR($O639="",$P639=""),"",INDEX('Hide Me'!$AE$4:$AI$8,MATCH($P639,'Hide Me'!$AD$4:$AD$8,0),MATCH($O639,'Hide Me'!$AE$3:$AI$3,0)))</f>
        <v/>
      </c>
      <c r="R639" s="48" t="str">
        <f>IF($Q639="","",VLOOKUP($Q639,'Hide Me'!$AD$11:$AE$14,2,FALSE))</f>
        <v/>
      </c>
      <c r="S639" s="45"/>
    </row>
    <row r="640" spans="1:19" s="19" customFormat="1" x14ac:dyDescent="0.25">
      <c r="A640" s="20"/>
      <c r="B640" s="90"/>
      <c r="C640" s="14"/>
      <c r="D640" s="110"/>
      <c r="E640" s="132"/>
      <c r="F640" s="132"/>
      <c r="G640" s="12"/>
      <c r="H640" s="113"/>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4"/>
      <c r="O640" s="89"/>
      <c r="P640" s="14"/>
      <c r="Q640" s="15" t="str">
        <f>IF(OR($O640="",$P640=""),"",INDEX('Hide Me'!$AE$4:$AI$8,MATCH($P640,'Hide Me'!$AD$4:$AD$8,0),MATCH($O640,'Hide Me'!$AE$3:$AI$3,0)))</f>
        <v/>
      </c>
      <c r="R640" s="48" t="str">
        <f>IF($Q640="","",VLOOKUP($Q640,'Hide Me'!$AD$11:$AE$14,2,FALSE))</f>
        <v/>
      </c>
      <c r="S640" s="45"/>
    </row>
    <row r="641" spans="1:19" s="19" customFormat="1" x14ac:dyDescent="0.25">
      <c r="A641" s="20"/>
      <c r="B641" s="90"/>
      <c r="C641" s="14"/>
      <c r="D641" s="110"/>
      <c r="E641" s="132"/>
      <c r="F641" s="132"/>
      <c r="G641" s="12"/>
      <c r="H641" s="113"/>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4"/>
      <c r="O641" s="89"/>
      <c r="P641" s="14"/>
      <c r="Q641" s="15" t="str">
        <f>IF(OR($O641="",$P641=""),"",INDEX('Hide Me'!$AE$4:$AI$8,MATCH($P641,'Hide Me'!$AD$4:$AD$8,0),MATCH($O641,'Hide Me'!$AE$3:$AI$3,0)))</f>
        <v/>
      </c>
      <c r="R641" s="48" t="str">
        <f>IF($Q641="","",VLOOKUP($Q641,'Hide Me'!$AD$11:$AE$14,2,FALSE))</f>
        <v/>
      </c>
      <c r="S641" s="45"/>
    </row>
    <row r="642" spans="1:19" s="19" customFormat="1" x14ac:dyDescent="0.25">
      <c r="A642" s="20"/>
      <c r="B642" s="90"/>
      <c r="C642" s="14"/>
      <c r="D642" s="110"/>
      <c r="E642" s="132"/>
      <c r="F642" s="132"/>
      <c r="G642" s="12"/>
      <c r="H642" s="113"/>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4"/>
      <c r="O642" s="89"/>
      <c r="P642" s="14"/>
      <c r="Q642" s="15" t="str">
        <f>IF(OR($O642="",$P642=""),"",INDEX('Hide Me'!$AE$4:$AI$8,MATCH($P642,'Hide Me'!$AD$4:$AD$8,0),MATCH($O642,'Hide Me'!$AE$3:$AI$3,0)))</f>
        <v/>
      </c>
      <c r="R642" s="48" t="str">
        <f>IF($Q642="","",VLOOKUP($Q642,'Hide Me'!$AD$11:$AE$14,2,FALSE))</f>
        <v/>
      </c>
      <c r="S642" s="45"/>
    </row>
    <row r="643" spans="1:19" s="19" customFormat="1" x14ac:dyDescent="0.25">
      <c r="A643" s="20"/>
      <c r="B643" s="90"/>
      <c r="C643" s="14"/>
      <c r="D643" s="110"/>
      <c r="E643" s="132"/>
      <c r="F643" s="132"/>
      <c r="G643" s="12"/>
      <c r="H643" s="113"/>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4"/>
      <c r="O643" s="89"/>
      <c r="P643" s="14"/>
      <c r="Q643" s="15" t="str">
        <f>IF(OR($O643="",$P643=""),"",INDEX('Hide Me'!$AE$4:$AI$8,MATCH($P643,'Hide Me'!$AD$4:$AD$8,0),MATCH($O643,'Hide Me'!$AE$3:$AI$3,0)))</f>
        <v/>
      </c>
      <c r="R643" s="48" t="str">
        <f>IF($Q643="","",VLOOKUP($Q643,'Hide Me'!$AD$11:$AE$14,2,FALSE))</f>
        <v/>
      </c>
      <c r="S643" s="45"/>
    </row>
    <row r="644" spans="1:19" s="19" customFormat="1" x14ac:dyDescent="0.25">
      <c r="A644" s="20"/>
      <c r="B644" s="90"/>
      <c r="C644" s="14"/>
      <c r="D644" s="110"/>
      <c r="E644" s="132"/>
      <c r="F644" s="132"/>
      <c r="G644" s="12"/>
      <c r="H644" s="113"/>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4"/>
      <c r="O644" s="89"/>
      <c r="P644" s="14"/>
      <c r="Q644" s="15" t="str">
        <f>IF(OR($O644="",$P644=""),"",INDEX('Hide Me'!$AE$4:$AI$8,MATCH($P644,'Hide Me'!$AD$4:$AD$8,0),MATCH($O644,'Hide Me'!$AE$3:$AI$3,0)))</f>
        <v/>
      </c>
      <c r="R644" s="48" t="str">
        <f>IF($Q644="","",VLOOKUP($Q644,'Hide Me'!$AD$11:$AE$14,2,FALSE))</f>
        <v/>
      </c>
      <c r="S644" s="45"/>
    </row>
    <row r="645" spans="1:19" s="19" customFormat="1" x14ac:dyDescent="0.25">
      <c r="A645" s="20"/>
      <c r="B645" s="90"/>
      <c r="C645" s="14"/>
      <c r="D645" s="110"/>
      <c r="E645" s="132"/>
      <c r="F645" s="132"/>
      <c r="G645" s="12"/>
      <c r="H645" s="113"/>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4"/>
      <c r="O645" s="89"/>
      <c r="P645" s="14"/>
      <c r="Q645" s="15" t="str">
        <f>IF(OR($O645="",$P645=""),"",INDEX('Hide Me'!$AE$4:$AI$8,MATCH($P645,'Hide Me'!$AD$4:$AD$8,0),MATCH($O645,'Hide Me'!$AE$3:$AI$3,0)))</f>
        <v/>
      </c>
      <c r="R645" s="48" t="str">
        <f>IF($Q645="","",VLOOKUP($Q645,'Hide Me'!$AD$11:$AE$14,2,FALSE))</f>
        <v/>
      </c>
      <c r="S645" s="45"/>
    </row>
    <row r="646" spans="1:19" s="19" customFormat="1" x14ac:dyDescent="0.25">
      <c r="A646" s="20"/>
      <c r="B646" s="90"/>
      <c r="C646" s="14"/>
      <c r="D646" s="110"/>
      <c r="E646" s="132"/>
      <c r="F646" s="132"/>
      <c r="G646" s="12"/>
      <c r="H646" s="113"/>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4"/>
      <c r="O646" s="89"/>
      <c r="P646" s="14"/>
      <c r="Q646" s="15" t="str">
        <f>IF(OR($O646="",$P646=""),"",INDEX('Hide Me'!$AE$4:$AI$8,MATCH($P646,'Hide Me'!$AD$4:$AD$8,0),MATCH($O646,'Hide Me'!$AE$3:$AI$3,0)))</f>
        <v/>
      </c>
      <c r="R646" s="48" t="str">
        <f>IF($Q646="","",VLOOKUP($Q646,'Hide Me'!$AD$11:$AE$14,2,FALSE))</f>
        <v/>
      </c>
      <c r="S646" s="45"/>
    </row>
    <row r="647" spans="1:19" s="19" customFormat="1" x14ac:dyDescent="0.25">
      <c r="A647" s="20"/>
      <c r="B647" s="90"/>
      <c r="C647" s="14"/>
      <c r="D647" s="110"/>
      <c r="E647" s="132"/>
      <c r="F647" s="132"/>
      <c r="G647" s="12"/>
      <c r="H647" s="113"/>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4"/>
      <c r="O647" s="89"/>
      <c r="P647" s="14"/>
      <c r="Q647" s="15" t="str">
        <f>IF(OR($O647="",$P647=""),"",INDEX('Hide Me'!$AE$4:$AI$8,MATCH($P647,'Hide Me'!$AD$4:$AD$8,0),MATCH($O647,'Hide Me'!$AE$3:$AI$3,0)))</f>
        <v/>
      </c>
      <c r="R647" s="48" t="str">
        <f>IF($Q647="","",VLOOKUP($Q647,'Hide Me'!$AD$11:$AE$14,2,FALSE))</f>
        <v/>
      </c>
      <c r="S647" s="45"/>
    </row>
    <row r="648" spans="1:19" s="19" customFormat="1" x14ac:dyDescent="0.25">
      <c r="A648" s="20"/>
      <c r="B648" s="90"/>
      <c r="C648" s="14"/>
      <c r="D648" s="110"/>
      <c r="E648" s="132"/>
      <c r="F648" s="132"/>
      <c r="G648" s="12"/>
      <c r="H648" s="113"/>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4"/>
      <c r="O648" s="89"/>
      <c r="P648" s="14"/>
      <c r="Q648" s="15" t="str">
        <f>IF(OR($O648="",$P648=""),"",INDEX('Hide Me'!$AE$4:$AI$8,MATCH($P648,'Hide Me'!$AD$4:$AD$8,0),MATCH($O648,'Hide Me'!$AE$3:$AI$3,0)))</f>
        <v/>
      </c>
      <c r="R648" s="48" t="str">
        <f>IF($Q648="","",VLOOKUP($Q648,'Hide Me'!$AD$11:$AE$14,2,FALSE))</f>
        <v/>
      </c>
      <c r="S648" s="45"/>
    </row>
    <row r="649" spans="1:19" s="19" customFormat="1" x14ac:dyDescent="0.25">
      <c r="A649" s="20"/>
      <c r="B649" s="90"/>
      <c r="C649" s="14"/>
      <c r="D649" s="110"/>
      <c r="E649" s="132"/>
      <c r="F649" s="132"/>
      <c r="G649" s="12"/>
      <c r="H649" s="113"/>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4"/>
      <c r="O649" s="89"/>
      <c r="P649" s="14"/>
      <c r="Q649" s="15" t="str">
        <f>IF(OR($O649="",$P649=""),"",INDEX('Hide Me'!$AE$4:$AI$8,MATCH($P649,'Hide Me'!$AD$4:$AD$8,0),MATCH($O649,'Hide Me'!$AE$3:$AI$3,0)))</f>
        <v/>
      </c>
      <c r="R649" s="48" t="str">
        <f>IF($Q649="","",VLOOKUP($Q649,'Hide Me'!$AD$11:$AE$14,2,FALSE))</f>
        <v/>
      </c>
      <c r="S649" s="45"/>
    </row>
    <row r="650" spans="1:19" s="19" customFormat="1" x14ac:dyDescent="0.25">
      <c r="A650" s="20"/>
      <c r="B650" s="90"/>
      <c r="C650" s="14"/>
      <c r="D650" s="110"/>
      <c r="E650" s="132"/>
      <c r="F650" s="132"/>
      <c r="G650" s="12"/>
      <c r="H650" s="113"/>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4"/>
      <c r="O650" s="89"/>
      <c r="P650" s="14"/>
      <c r="Q650" s="15" t="str">
        <f>IF(OR($O650="",$P650=""),"",INDEX('Hide Me'!$AE$4:$AI$8,MATCH($P650,'Hide Me'!$AD$4:$AD$8,0),MATCH($O650,'Hide Me'!$AE$3:$AI$3,0)))</f>
        <v/>
      </c>
      <c r="R650" s="48" t="str">
        <f>IF($Q650="","",VLOOKUP($Q650,'Hide Me'!$AD$11:$AE$14,2,FALSE))</f>
        <v/>
      </c>
      <c r="S650" s="45"/>
    </row>
    <row r="651" spans="1:19" s="19" customFormat="1" x14ac:dyDescent="0.25">
      <c r="A651" s="20"/>
      <c r="B651" s="90"/>
      <c r="C651" s="14"/>
      <c r="D651" s="110"/>
      <c r="E651" s="132"/>
      <c r="F651" s="132"/>
      <c r="G651" s="12"/>
      <c r="H651" s="113"/>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4"/>
      <c r="O651" s="89"/>
      <c r="P651" s="14"/>
      <c r="Q651" s="15" t="str">
        <f>IF(OR($O651="",$P651=""),"",INDEX('Hide Me'!$AE$4:$AI$8,MATCH($P651,'Hide Me'!$AD$4:$AD$8,0),MATCH($O651,'Hide Me'!$AE$3:$AI$3,0)))</f>
        <v/>
      </c>
      <c r="R651" s="48" t="str">
        <f>IF($Q651="","",VLOOKUP($Q651,'Hide Me'!$AD$11:$AE$14,2,FALSE))</f>
        <v/>
      </c>
      <c r="S651" s="45"/>
    </row>
    <row r="652" spans="1:19" s="19" customFormat="1" x14ac:dyDescent="0.25">
      <c r="A652" s="20"/>
      <c r="B652" s="90"/>
      <c r="C652" s="14"/>
      <c r="D652" s="110"/>
      <c r="E652" s="132"/>
      <c r="F652" s="132"/>
      <c r="G652" s="12"/>
      <c r="H652" s="113"/>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4"/>
      <c r="O652" s="89"/>
      <c r="P652" s="14"/>
      <c r="Q652" s="15" t="str">
        <f>IF(OR($O652="",$P652=""),"",INDEX('Hide Me'!$AE$4:$AI$8,MATCH($P652,'Hide Me'!$AD$4:$AD$8,0),MATCH($O652,'Hide Me'!$AE$3:$AI$3,0)))</f>
        <v/>
      </c>
      <c r="R652" s="48" t="str">
        <f>IF($Q652="","",VLOOKUP($Q652,'Hide Me'!$AD$11:$AE$14,2,FALSE))</f>
        <v/>
      </c>
      <c r="S652" s="45"/>
    </row>
    <row r="653" spans="1:19" s="19" customFormat="1" x14ac:dyDescent="0.25">
      <c r="A653" s="20"/>
      <c r="B653" s="90"/>
      <c r="C653" s="14"/>
      <c r="D653" s="110"/>
      <c r="E653" s="132"/>
      <c r="F653" s="132"/>
      <c r="G653" s="12"/>
      <c r="H653" s="113"/>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4"/>
      <c r="O653" s="89"/>
      <c r="P653" s="14"/>
      <c r="Q653" s="15" t="str">
        <f>IF(OR($O653="",$P653=""),"",INDEX('Hide Me'!$AE$4:$AI$8,MATCH($P653,'Hide Me'!$AD$4:$AD$8,0),MATCH($O653,'Hide Me'!$AE$3:$AI$3,0)))</f>
        <v/>
      </c>
      <c r="R653" s="48" t="str">
        <f>IF($Q653="","",VLOOKUP($Q653,'Hide Me'!$AD$11:$AE$14,2,FALSE))</f>
        <v/>
      </c>
      <c r="S653" s="45"/>
    </row>
    <row r="654" spans="1:19" s="19" customFormat="1" x14ac:dyDescent="0.25">
      <c r="A654" s="20"/>
      <c r="B654" s="90"/>
      <c r="C654" s="14"/>
      <c r="D654" s="110"/>
      <c r="E654" s="132"/>
      <c r="F654" s="132"/>
      <c r="G654" s="12"/>
      <c r="H654" s="113"/>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4"/>
      <c r="O654" s="89"/>
      <c r="P654" s="14"/>
      <c r="Q654" s="15" t="str">
        <f>IF(OR($O654="",$P654=""),"",INDEX('Hide Me'!$AE$4:$AI$8,MATCH($P654,'Hide Me'!$AD$4:$AD$8,0),MATCH($O654,'Hide Me'!$AE$3:$AI$3,0)))</f>
        <v/>
      </c>
      <c r="R654" s="48" t="str">
        <f>IF($Q654="","",VLOOKUP($Q654,'Hide Me'!$AD$11:$AE$14,2,FALSE))</f>
        <v/>
      </c>
      <c r="S654" s="45"/>
    </row>
    <row r="655" spans="1:19" s="19" customFormat="1" x14ac:dyDescent="0.25">
      <c r="A655" s="20"/>
      <c r="B655" s="90"/>
      <c r="C655" s="14"/>
      <c r="D655" s="110"/>
      <c r="E655" s="132"/>
      <c r="F655" s="132"/>
      <c r="G655" s="12"/>
      <c r="H655" s="113"/>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4"/>
      <c r="O655" s="89"/>
      <c r="P655" s="14"/>
      <c r="Q655" s="15" t="str">
        <f>IF(OR($O655="",$P655=""),"",INDEX('Hide Me'!$AE$4:$AI$8,MATCH($P655,'Hide Me'!$AD$4:$AD$8,0),MATCH($O655,'Hide Me'!$AE$3:$AI$3,0)))</f>
        <v/>
      </c>
      <c r="R655" s="48" t="str">
        <f>IF($Q655="","",VLOOKUP($Q655,'Hide Me'!$AD$11:$AE$14,2,FALSE))</f>
        <v/>
      </c>
      <c r="S655" s="45"/>
    </row>
    <row r="656" spans="1:19" s="19" customFormat="1" x14ac:dyDescent="0.25">
      <c r="A656" s="20"/>
      <c r="B656" s="90"/>
      <c r="C656" s="14"/>
      <c r="D656" s="110"/>
      <c r="E656" s="132"/>
      <c r="F656" s="132"/>
      <c r="G656" s="12"/>
      <c r="H656" s="113"/>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4"/>
      <c r="O656" s="89"/>
      <c r="P656" s="14"/>
      <c r="Q656" s="15" t="str">
        <f>IF(OR($O656="",$P656=""),"",INDEX('Hide Me'!$AE$4:$AI$8,MATCH($P656,'Hide Me'!$AD$4:$AD$8,0),MATCH($O656,'Hide Me'!$AE$3:$AI$3,0)))</f>
        <v/>
      </c>
      <c r="R656" s="48" t="str">
        <f>IF($Q656="","",VLOOKUP($Q656,'Hide Me'!$AD$11:$AE$14,2,FALSE))</f>
        <v/>
      </c>
      <c r="S656" s="45"/>
    </row>
    <row r="657" spans="1:19" s="19" customFormat="1" x14ac:dyDescent="0.25">
      <c r="A657" s="20"/>
      <c r="B657" s="90"/>
      <c r="C657" s="14"/>
      <c r="D657" s="110"/>
      <c r="E657" s="132"/>
      <c r="F657" s="132"/>
      <c r="G657" s="12"/>
      <c r="H657" s="113"/>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4"/>
      <c r="O657" s="89"/>
      <c r="P657" s="14"/>
      <c r="Q657" s="15" t="str">
        <f>IF(OR($O657="",$P657=""),"",INDEX('Hide Me'!$AE$4:$AI$8,MATCH($P657,'Hide Me'!$AD$4:$AD$8,0),MATCH($O657,'Hide Me'!$AE$3:$AI$3,0)))</f>
        <v/>
      </c>
      <c r="R657" s="48" t="str">
        <f>IF($Q657="","",VLOOKUP($Q657,'Hide Me'!$AD$11:$AE$14,2,FALSE))</f>
        <v/>
      </c>
      <c r="S657" s="45"/>
    </row>
    <row r="658" spans="1:19" s="19" customFormat="1" x14ac:dyDescent="0.25">
      <c r="A658" s="20"/>
      <c r="B658" s="90"/>
      <c r="C658" s="14"/>
      <c r="D658" s="110"/>
      <c r="E658" s="132"/>
      <c r="F658" s="132"/>
      <c r="G658" s="12"/>
      <c r="H658" s="113"/>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4"/>
      <c r="O658" s="89"/>
      <c r="P658" s="14"/>
      <c r="Q658" s="15" t="str">
        <f>IF(OR($O658="",$P658=""),"",INDEX('Hide Me'!$AE$4:$AI$8,MATCH($P658,'Hide Me'!$AD$4:$AD$8,0),MATCH($O658,'Hide Me'!$AE$3:$AI$3,0)))</f>
        <v/>
      </c>
      <c r="R658" s="48" t="str">
        <f>IF($Q658="","",VLOOKUP($Q658,'Hide Me'!$AD$11:$AE$14,2,FALSE))</f>
        <v/>
      </c>
      <c r="S658" s="45"/>
    </row>
    <row r="659" spans="1:19" s="19" customFormat="1" x14ac:dyDescent="0.25">
      <c r="A659" s="20"/>
      <c r="B659" s="90"/>
      <c r="C659" s="14"/>
      <c r="D659" s="110"/>
      <c r="E659" s="132"/>
      <c r="F659" s="132"/>
      <c r="G659" s="12"/>
      <c r="H659" s="113"/>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4"/>
      <c r="O659" s="89"/>
      <c r="P659" s="14"/>
      <c r="Q659" s="15" t="str">
        <f>IF(OR($O659="",$P659=""),"",INDEX('Hide Me'!$AE$4:$AI$8,MATCH($P659,'Hide Me'!$AD$4:$AD$8,0),MATCH($O659,'Hide Me'!$AE$3:$AI$3,0)))</f>
        <v/>
      </c>
      <c r="R659" s="48" t="str">
        <f>IF($Q659="","",VLOOKUP($Q659,'Hide Me'!$AD$11:$AE$14,2,FALSE))</f>
        <v/>
      </c>
      <c r="S659" s="45"/>
    </row>
    <row r="660" spans="1:19" s="19" customFormat="1" x14ac:dyDescent="0.25">
      <c r="A660" s="20"/>
      <c r="B660" s="90"/>
      <c r="C660" s="14"/>
      <c r="D660" s="110"/>
      <c r="E660" s="132"/>
      <c r="F660" s="132"/>
      <c r="G660" s="12"/>
      <c r="H660" s="113"/>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4"/>
      <c r="O660" s="89"/>
      <c r="P660" s="14"/>
      <c r="Q660" s="15" t="str">
        <f>IF(OR($O660="",$P660=""),"",INDEX('Hide Me'!$AE$4:$AI$8,MATCH($P660,'Hide Me'!$AD$4:$AD$8,0),MATCH($O660,'Hide Me'!$AE$3:$AI$3,0)))</f>
        <v/>
      </c>
      <c r="R660" s="48" t="str">
        <f>IF($Q660="","",VLOOKUP($Q660,'Hide Me'!$AD$11:$AE$14,2,FALSE))</f>
        <v/>
      </c>
      <c r="S660" s="45"/>
    </row>
    <row r="661" spans="1:19" s="19" customFormat="1" x14ac:dyDescent="0.25">
      <c r="A661" s="20"/>
      <c r="B661" s="90"/>
      <c r="C661" s="14"/>
      <c r="D661" s="110"/>
      <c r="E661" s="132"/>
      <c r="F661" s="132"/>
      <c r="G661" s="12"/>
      <c r="H661" s="113"/>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4"/>
      <c r="O661" s="89"/>
      <c r="P661" s="14"/>
      <c r="Q661" s="15" t="str">
        <f>IF(OR($O661="",$P661=""),"",INDEX('Hide Me'!$AE$4:$AI$8,MATCH($P661,'Hide Me'!$AD$4:$AD$8,0),MATCH($O661,'Hide Me'!$AE$3:$AI$3,0)))</f>
        <v/>
      </c>
      <c r="R661" s="48" t="str">
        <f>IF($Q661="","",VLOOKUP($Q661,'Hide Me'!$AD$11:$AE$14,2,FALSE))</f>
        <v/>
      </c>
      <c r="S661" s="45"/>
    </row>
    <row r="662" spans="1:19" s="19" customFormat="1" x14ac:dyDescent="0.25">
      <c r="A662" s="20"/>
      <c r="B662" s="90"/>
      <c r="C662" s="14"/>
      <c r="D662" s="110"/>
      <c r="E662" s="132"/>
      <c r="F662" s="132"/>
      <c r="G662" s="12"/>
      <c r="H662" s="113"/>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4"/>
      <c r="O662" s="89"/>
      <c r="P662" s="14"/>
      <c r="Q662" s="15" t="str">
        <f>IF(OR($O662="",$P662=""),"",INDEX('Hide Me'!$AE$4:$AI$8,MATCH($P662,'Hide Me'!$AD$4:$AD$8,0),MATCH($O662,'Hide Me'!$AE$3:$AI$3,0)))</f>
        <v/>
      </c>
      <c r="R662" s="48" t="str">
        <f>IF($Q662="","",VLOOKUP($Q662,'Hide Me'!$AD$11:$AE$14,2,FALSE))</f>
        <v/>
      </c>
      <c r="S662" s="45"/>
    </row>
    <row r="663" spans="1:19" s="19" customFormat="1" x14ac:dyDescent="0.25">
      <c r="A663" s="20"/>
      <c r="B663" s="90"/>
      <c r="C663" s="14"/>
      <c r="D663" s="110"/>
      <c r="E663" s="132"/>
      <c r="F663" s="132"/>
      <c r="G663" s="12"/>
      <c r="H663" s="113"/>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4"/>
      <c r="O663" s="89"/>
      <c r="P663" s="14"/>
      <c r="Q663" s="15" t="str">
        <f>IF(OR($O663="",$P663=""),"",INDEX('Hide Me'!$AE$4:$AI$8,MATCH($P663,'Hide Me'!$AD$4:$AD$8,0),MATCH($O663,'Hide Me'!$AE$3:$AI$3,0)))</f>
        <v/>
      </c>
      <c r="R663" s="48" t="str">
        <f>IF($Q663="","",VLOOKUP($Q663,'Hide Me'!$AD$11:$AE$14,2,FALSE))</f>
        <v/>
      </c>
      <c r="S663" s="45"/>
    </row>
    <row r="664" spans="1:19" s="19" customFormat="1" x14ac:dyDescent="0.25">
      <c r="A664" s="20"/>
      <c r="B664" s="90"/>
      <c r="C664" s="14"/>
      <c r="D664" s="110"/>
      <c r="E664" s="132"/>
      <c r="F664" s="132"/>
      <c r="G664" s="12"/>
      <c r="H664" s="113"/>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4"/>
      <c r="O664" s="89"/>
      <c r="P664" s="14"/>
      <c r="Q664" s="15" t="str">
        <f>IF(OR($O664="",$P664=""),"",INDEX('Hide Me'!$AE$4:$AI$8,MATCH($P664,'Hide Me'!$AD$4:$AD$8,0),MATCH($O664,'Hide Me'!$AE$3:$AI$3,0)))</f>
        <v/>
      </c>
      <c r="R664" s="48" t="str">
        <f>IF($Q664="","",VLOOKUP($Q664,'Hide Me'!$AD$11:$AE$14,2,FALSE))</f>
        <v/>
      </c>
      <c r="S664" s="45"/>
    </row>
    <row r="665" spans="1:19" s="19" customFormat="1" x14ac:dyDescent="0.25">
      <c r="A665" s="20"/>
      <c r="B665" s="90"/>
      <c r="C665" s="14"/>
      <c r="D665" s="110"/>
      <c r="E665" s="132"/>
      <c r="F665" s="132"/>
      <c r="G665" s="12"/>
      <c r="H665" s="113"/>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4"/>
      <c r="O665" s="89"/>
      <c r="P665" s="14"/>
      <c r="Q665" s="15" t="str">
        <f>IF(OR($O665="",$P665=""),"",INDEX('Hide Me'!$AE$4:$AI$8,MATCH($P665,'Hide Me'!$AD$4:$AD$8,0),MATCH($O665,'Hide Me'!$AE$3:$AI$3,0)))</f>
        <v/>
      </c>
      <c r="R665" s="48" t="str">
        <f>IF($Q665="","",VLOOKUP($Q665,'Hide Me'!$AD$11:$AE$14,2,FALSE))</f>
        <v/>
      </c>
      <c r="S665" s="45"/>
    </row>
    <row r="666" spans="1:19" s="19" customFormat="1" x14ac:dyDescent="0.25">
      <c r="A666" s="20"/>
      <c r="B666" s="90"/>
      <c r="C666" s="14"/>
      <c r="D666" s="110"/>
      <c r="E666" s="132"/>
      <c r="F666" s="132"/>
      <c r="G666" s="12"/>
      <c r="H666" s="113"/>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4"/>
      <c r="O666" s="89"/>
      <c r="P666" s="14"/>
      <c r="Q666" s="15" t="str">
        <f>IF(OR($O666="",$P666=""),"",INDEX('Hide Me'!$AE$4:$AI$8,MATCH($P666,'Hide Me'!$AD$4:$AD$8,0),MATCH($O666,'Hide Me'!$AE$3:$AI$3,0)))</f>
        <v/>
      </c>
      <c r="R666" s="48" t="str">
        <f>IF($Q666="","",VLOOKUP($Q666,'Hide Me'!$AD$11:$AE$14,2,FALSE))</f>
        <v/>
      </c>
      <c r="S666" s="45"/>
    </row>
    <row r="667" spans="1:19" s="19" customFormat="1" x14ac:dyDescent="0.25">
      <c r="A667" s="20"/>
      <c r="B667" s="90"/>
      <c r="C667" s="14"/>
      <c r="D667" s="110"/>
      <c r="E667" s="132"/>
      <c r="F667" s="132"/>
      <c r="G667" s="12"/>
      <c r="H667" s="113"/>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4"/>
      <c r="O667" s="89"/>
      <c r="P667" s="14"/>
      <c r="Q667" s="15" t="str">
        <f>IF(OR($O667="",$P667=""),"",INDEX('Hide Me'!$AE$4:$AI$8,MATCH($P667,'Hide Me'!$AD$4:$AD$8,0),MATCH($O667,'Hide Me'!$AE$3:$AI$3,0)))</f>
        <v/>
      </c>
      <c r="R667" s="48" t="str">
        <f>IF($Q667="","",VLOOKUP($Q667,'Hide Me'!$AD$11:$AE$14,2,FALSE))</f>
        <v/>
      </c>
      <c r="S667" s="45"/>
    </row>
    <row r="668" spans="1:19" s="19" customFormat="1" x14ac:dyDescent="0.25">
      <c r="A668" s="20"/>
      <c r="B668" s="90"/>
      <c r="C668" s="14"/>
      <c r="D668" s="110"/>
      <c r="E668" s="132"/>
      <c r="F668" s="132"/>
      <c r="G668" s="12"/>
      <c r="H668" s="113"/>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4"/>
      <c r="O668" s="89"/>
      <c r="P668" s="14"/>
      <c r="Q668" s="15" t="str">
        <f>IF(OR($O668="",$P668=""),"",INDEX('Hide Me'!$AE$4:$AI$8,MATCH($P668,'Hide Me'!$AD$4:$AD$8,0),MATCH($O668,'Hide Me'!$AE$3:$AI$3,0)))</f>
        <v/>
      </c>
      <c r="R668" s="48" t="str">
        <f>IF($Q668="","",VLOOKUP($Q668,'Hide Me'!$AD$11:$AE$14,2,FALSE))</f>
        <v/>
      </c>
      <c r="S668" s="45"/>
    </row>
    <row r="669" spans="1:19" s="19" customFormat="1" x14ac:dyDescent="0.25">
      <c r="A669" s="20"/>
      <c r="B669" s="90"/>
      <c r="C669" s="14"/>
      <c r="D669" s="110"/>
      <c r="E669" s="132"/>
      <c r="F669" s="132"/>
      <c r="G669" s="12"/>
      <c r="H669" s="113"/>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4"/>
      <c r="O669" s="89"/>
      <c r="P669" s="14"/>
      <c r="Q669" s="15" t="str">
        <f>IF(OR($O669="",$P669=""),"",INDEX('Hide Me'!$AE$4:$AI$8,MATCH($P669,'Hide Me'!$AD$4:$AD$8,0),MATCH($O669,'Hide Me'!$AE$3:$AI$3,0)))</f>
        <v/>
      </c>
      <c r="R669" s="48" t="str">
        <f>IF($Q669="","",VLOOKUP($Q669,'Hide Me'!$AD$11:$AE$14,2,FALSE))</f>
        <v/>
      </c>
      <c r="S669" s="45"/>
    </row>
    <row r="670" spans="1:19" s="19" customFormat="1" x14ac:dyDescent="0.25">
      <c r="A670" s="20"/>
      <c r="B670" s="90"/>
      <c r="C670" s="14"/>
      <c r="D670" s="110"/>
      <c r="E670" s="132"/>
      <c r="F670" s="132"/>
      <c r="G670" s="12"/>
      <c r="H670" s="113"/>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4"/>
      <c r="O670" s="89"/>
      <c r="P670" s="14"/>
      <c r="Q670" s="15" t="str">
        <f>IF(OR($O670="",$P670=""),"",INDEX('Hide Me'!$AE$4:$AI$8,MATCH($P670,'Hide Me'!$AD$4:$AD$8,0),MATCH($O670,'Hide Me'!$AE$3:$AI$3,0)))</f>
        <v/>
      </c>
      <c r="R670" s="48" t="str">
        <f>IF($Q670="","",VLOOKUP($Q670,'Hide Me'!$AD$11:$AE$14,2,FALSE))</f>
        <v/>
      </c>
      <c r="S670" s="45"/>
    </row>
    <row r="671" spans="1:19" s="19" customFormat="1" x14ac:dyDescent="0.25">
      <c r="A671" s="20"/>
      <c r="B671" s="90"/>
      <c r="C671" s="14"/>
      <c r="D671" s="110"/>
      <c r="E671" s="132"/>
      <c r="F671" s="132"/>
      <c r="G671" s="12"/>
      <c r="H671" s="113"/>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4"/>
      <c r="O671" s="89"/>
      <c r="P671" s="14"/>
      <c r="Q671" s="15" t="str">
        <f>IF(OR($O671="",$P671=""),"",INDEX('Hide Me'!$AE$4:$AI$8,MATCH($P671,'Hide Me'!$AD$4:$AD$8,0),MATCH($O671,'Hide Me'!$AE$3:$AI$3,0)))</f>
        <v/>
      </c>
      <c r="R671" s="48" t="str">
        <f>IF($Q671="","",VLOOKUP($Q671,'Hide Me'!$AD$11:$AE$14,2,FALSE))</f>
        <v/>
      </c>
      <c r="S671" s="45"/>
    </row>
    <row r="672" spans="1:19" s="19" customFormat="1" x14ac:dyDescent="0.25">
      <c r="A672" s="20"/>
      <c r="B672" s="90"/>
      <c r="C672" s="14"/>
      <c r="D672" s="110"/>
      <c r="E672" s="132"/>
      <c r="F672" s="132"/>
      <c r="G672" s="12"/>
      <c r="H672" s="113"/>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4"/>
      <c r="O672" s="89"/>
      <c r="P672" s="14"/>
      <c r="Q672" s="15" t="str">
        <f>IF(OR($O672="",$P672=""),"",INDEX('Hide Me'!$AE$4:$AI$8,MATCH($P672,'Hide Me'!$AD$4:$AD$8,0),MATCH($O672,'Hide Me'!$AE$3:$AI$3,0)))</f>
        <v/>
      </c>
      <c r="R672" s="48" t="str">
        <f>IF($Q672="","",VLOOKUP($Q672,'Hide Me'!$AD$11:$AE$14,2,FALSE))</f>
        <v/>
      </c>
      <c r="S672" s="45"/>
    </row>
    <row r="673" spans="1:19" s="19" customFormat="1" x14ac:dyDescent="0.25">
      <c r="A673" s="20"/>
      <c r="B673" s="90"/>
      <c r="C673" s="14"/>
      <c r="D673" s="110"/>
      <c r="E673" s="132"/>
      <c r="F673" s="132"/>
      <c r="G673" s="12"/>
      <c r="H673" s="113"/>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4"/>
      <c r="O673" s="89"/>
      <c r="P673" s="14"/>
      <c r="Q673" s="15" t="str">
        <f>IF(OR($O673="",$P673=""),"",INDEX('Hide Me'!$AE$4:$AI$8,MATCH($P673,'Hide Me'!$AD$4:$AD$8,0),MATCH($O673,'Hide Me'!$AE$3:$AI$3,0)))</f>
        <v/>
      </c>
      <c r="R673" s="48" t="str">
        <f>IF($Q673="","",VLOOKUP($Q673,'Hide Me'!$AD$11:$AE$14,2,FALSE))</f>
        <v/>
      </c>
      <c r="S673" s="45"/>
    </row>
    <row r="674" spans="1:19" s="19" customFormat="1" x14ac:dyDescent="0.25">
      <c r="A674" s="20"/>
      <c r="B674" s="90"/>
      <c r="C674" s="14"/>
      <c r="D674" s="110"/>
      <c r="E674" s="132"/>
      <c r="F674" s="132"/>
      <c r="G674" s="12"/>
      <c r="H674" s="113"/>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4"/>
      <c r="O674" s="89"/>
      <c r="P674" s="14"/>
      <c r="Q674" s="15" t="str">
        <f>IF(OR($O674="",$P674=""),"",INDEX('Hide Me'!$AE$4:$AI$8,MATCH($P674,'Hide Me'!$AD$4:$AD$8,0),MATCH($O674,'Hide Me'!$AE$3:$AI$3,0)))</f>
        <v/>
      </c>
      <c r="R674" s="48" t="str">
        <f>IF($Q674="","",VLOOKUP($Q674,'Hide Me'!$AD$11:$AE$14,2,FALSE))</f>
        <v/>
      </c>
      <c r="S674" s="45"/>
    </row>
    <row r="675" spans="1:19" s="19" customFormat="1" x14ac:dyDescent="0.25">
      <c r="A675" s="20"/>
      <c r="B675" s="90"/>
      <c r="C675" s="14"/>
      <c r="D675" s="110"/>
      <c r="E675" s="132"/>
      <c r="F675" s="132"/>
      <c r="G675" s="12"/>
      <c r="H675" s="113"/>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4"/>
      <c r="O675" s="89"/>
      <c r="P675" s="14"/>
      <c r="Q675" s="15" t="str">
        <f>IF(OR($O675="",$P675=""),"",INDEX('Hide Me'!$AE$4:$AI$8,MATCH($P675,'Hide Me'!$AD$4:$AD$8,0),MATCH($O675,'Hide Me'!$AE$3:$AI$3,0)))</f>
        <v/>
      </c>
      <c r="R675" s="48" t="str">
        <f>IF($Q675="","",VLOOKUP($Q675,'Hide Me'!$AD$11:$AE$14,2,FALSE))</f>
        <v/>
      </c>
      <c r="S675" s="45"/>
    </row>
    <row r="676" spans="1:19" s="19" customFormat="1" x14ac:dyDescent="0.25">
      <c r="A676" s="20"/>
      <c r="B676" s="90"/>
      <c r="C676" s="14"/>
      <c r="D676" s="110"/>
      <c r="E676" s="132"/>
      <c r="F676" s="132"/>
      <c r="G676" s="12"/>
      <c r="H676" s="113"/>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4"/>
      <c r="O676" s="89"/>
      <c r="P676" s="14"/>
      <c r="Q676" s="15" t="str">
        <f>IF(OR($O676="",$P676=""),"",INDEX('Hide Me'!$AE$4:$AI$8,MATCH($P676,'Hide Me'!$AD$4:$AD$8,0),MATCH($O676,'Hide Me'!$AE$3:$AI$3,0)))</f>
        <v/>
      </c>
      <c r="R676" s="48" t="str">
        <f>IF($Q676="","",VLOOKUP($Q676,'Hide Me'!$AD$11:$AE$14,2,FALSE))</f>
        <v/>
      </c>
      <c r="S676" s="45"/>
    </row>
    <row r="677" spans="1:19" s="19" customFormat="1" x14ac:dyDescent="0.25">
      <c r="A677" s="20"/>
      <c r="B677" s="90"/>
      <c r="C677" s="14"/>
      <c r="D677" s="110"/>
      <c r="E677" s="132"/>
      <c r="F677" s="132"/>
      <c r="G677" s="12"/>
      <c r="H677" s="113"/>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4"/>
      <c r="O677" s="89"/>
      <c r="P677" s="14"/>
      <c r="Q677" s="15" t="str">
        <f>IF(OR($O677="",$P677=""),"",INDEX('Hide Me'!$AE$4:$AI$8,MATCH($P677,'Hide Me'!$AD$4:$AD$8,0),MATCH($O677,'Hide Me'!$AE$3:$AI$3,0)))</f>
        <v/>
      </c>
      <c r="R677" s="48" t="str">
        <f>IF($Q677="","",VLOOKUP($Q677,'Hide Me'!$AD$11:$AE$14,2,FALSE))</f>
        <v/>
      </c>
      <c r="S677" s="45"/>
    </row>
    <row r="678" spans="1:19" s="19" customFormat="1" x14ac:dyDescent="0.25">
      <c r="A678" s="20"/>
      <c r="B678" s="90"/>
      <c r="C678" s="14"/>
      <c r="D678" s="110"/>
      <c r="E678" s="132"/>
      <c r="F678" s="132"/>
      <c r="G678" s="12"/>
      <c r="H678" s="113"/>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4"/>
      <c r="O678" s="89"/>
      <c r="P678" s="14"/>
      <c r="Q678" s="15" t="str">
        <f>IF(OR($O678="",$P678=""),"",INDEX('Hide Me'!$AE$4:$AI$8,MATCH($P678,'Hide Me'!$AD$4:$AD$8,0),MATCH($O678,'Hide Me'!$AE$3:$AI$3,0)))</f>
        <v/>
      </c>
      <c r="R678" s="48" t="str">
        <f>IF($Q678="","",VLOOKUP($Q678,'Hide Me'!$AD$11:$AE$14,2,FALSE))</f>
        <v/>
      </c>
      <c r="S678" s="45"/>
    </row>
    <row r="679" spans="1:19" s="19" customFormat="1" x14ac:dyDescent="0.25">
      <c r="A679" s="20"/>
      <c r="B679" s="90"/>
      <c r="C679" s="14"/>
      <c r="D679" s="110"/>
      <c r="E679" s="132"/>
      <c r="F679" s="132"/>
      <c r="G679" s="12"/>
      <c r="H679" s="113"/>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4"/>
      <c r="O679" s="89"/>
      <c r="P679" s="14"/>
      <c r="Q679" s="15" t="str">
        <f>IF(OR($O679="",$P679=""),"",INDEX('Hide Me'!$AE$4:$AI$8,MATCH($P679,'Hide Me'!$AD$4:$AD$8,0),MATCH($O679,'Hide Me'!$AE$3:$AI$3,0)))</f>
        <v/>
      </c>
      <c r="R679" s="48" t="str">
        <f>IF($Q679="","",VLOOKUP($Q679,'Hide Me'!$AD$11:$AE$14,2,FALSE))</f>
        <v/>
      </c>
      <c r="S679" s="45"/>
    </row>
    <row r="680" spans="1:19" s="19" customFormat="1" x14ac:dyDescent="0.25">
      <c r="A680" s="20"/>
      <c r="B680" s="90"/>
      <c r="C680" s="14"/>
      <c r="D680" s="110"/>
      <c r="E680" s="132"/>
      <c r="F680" s="132"/>
      <c r="G680" s="12"/>
      <c r="H680" s="113"/>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4"/>
      <c r="O680" s="89"/>
      <c r="P680" s="14"/>
      <c r="Q680" s="15" t="str">
        <f>IF(OR($O680="",$P680=""),"",INDEX('Hide Me'!$AE$4:$AI$8,MATCH($P680,'Hide Me'!$AD$4:$AD$8,0),MATCH($O680,'Hide Me'!$AE$3:$AI$3,0)))</f>
        <v/>
      </c>
      <c r="R680" s="48" t="str">
        <f>IF($Q680="","",VLOOKUP($Q680,'Hide Me'!$AD$11:$AE$14,2,FALSE))</f>
        <v/>
      </c>
      <c r="S680" s="45"/>
    </row>
    <row r="681" spans="1:19" s="19" customFormat="1" x14ac:dyDescent="0.25">
      <c r="A681" s="20"/>
      <c r="B681" s="90"/>
      <c r="C681" s="14"/>
      <c r="D681" s="110"/>
      <c r="E681" s="132"/>
      <c r="F681" s="132"/>
      <c r="G681" s="12"/>
      <c r="H681" s="113"/>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4"/>
      <c r="O681" s="89"/>
      <c r="P681" s="14"/>
      <c r="Q681" s="15" t="str">
        <f>IF(OR($O681="",$P681=""),"",INDEX('Hide Me'!$AE$4:$AI$8,MATCH($P681,'Hide Me'!$AD$4:$AD$8,0),MATCH($O681,'Hide Me'!$AE$3:$AI$3,0)))</f>
        <v/>
      </c>
      <c r="R681" s="48" t="str">
        <f>IF($Q681="","",VLOOKUP($Q681,'Hide Me'!$AD$11:$AE$14,2,FALSE))</f>
        <v/>
      </c>
      <c r="S681" s="45"/>
    </row>
    <row r="682" spans="1:19" s="19" customFormat="1" x14ac:dyDescent="0.25">
      <c r="A682" s="20"/>
      <c r="B682" s="90"/>
      <c r="C682" s="14"/>
      <c r="D682" s="110"/>
      <c r="E682" s="132"/>
      <c r="F682" s="132"/>
      <c r="G682" s="12"/>
      <c r="H682" s="113"/>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4"/>
      <c r="O682" s="89"/>
      <c r="P682" s="14"/>
      <c r="Q682" s="15" t="str">
        <f>IF(OR($O682="",$P682=""),"",INDEX('Hide Me'!$AE$4:$AI$8,MATCH($P682,'Hide Me'!$AD$4:$AD$8,0),MATCH($O682,'Hide Me'!$AE$3:$AI$3,0)))</f>
        <v/>
      </c>
      <c r="R682" s="48" t="str">
        <f>IF($Q682="","",VLOOKUP($Q682,'Hide Me'!$AD$11:$AE$14,2,FALSE))</f>
        <v/>
      </c>
      <c r="S682" s="45"/>
    </row>
    <row r="683" spans="1:19" s="19" customFormat="1" x14ac:dyDescent="0.25">
      <c r="A683" s="20"/>
      <c r="B683" s="90"/>
      <c r="C683" s="14"/>
      <c r="D683" s="110"/>
      <c r="E683" s="132"/>
      <c r="F683" s="132"/>
      <c r="G683" s="12"/>
      <c r="H683" s="113"/>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4"/>
      <c r="O683" s="89"/>
      <c r="P683" s="14"/>
      <c r="Q683" s="15" t="str">
        <f>IF(OR($O683="",$P683=""),"",INDEX('Hide Me'!$AE$4:$AI$8,MATCH($P683,'Hide Me'!$AD$4:$AD$8,0),MATCH($O683,'Hide Me'!$AE$3:$AI$3,0)))</f>
        <v/>
      </c>
      <c r="R683" s="48" t="str">
        <f>IF($Q683="","",VLOOKUP($Q683,'Hide Me'!$AD$11:$AE$14,2,FALSE))</f>
        <v/>
      </c>
      <c r="S683" s="45"/>
    </row>
    <row r="684" spans="1:19" s="19" customFormat="1" x14ac:dyDescent="0.25">
      <c r="A684" s="20"/>
      <c r="B684" s="90"/>
      <c r="C684" s="14"/>
      <c r="D684" s="110"/>
      <c r="E684" s="132"/>
      <c r="F684" s="132"/>
      <c r="G684" s="12"/>
      <c r="H684" s="113"/>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4"/>
      <c r="O684" s="89"/>
      <c r="P684" s="14"/>
      <c r="Q684" s="15" t="str">
        <f>IF(OR($O684="",$P684=""),"",INDEX('Hide Me'!$AE$4:$AI$8,MATCH($P684,'Hide Me'!$AD$4:$AD$8,0),MATCH($O684,'Hide Me'!$AE$3:$AI$3,0)))</f>
        <v/>
      </c>
      <c r="R684" s="48" t="str">
        <f>IF($Q684="","",VLOOKUP($Q684,'Hide Me'!$AD$11:$AE$14,2,FALSE))</f>
        <v/>
      </c>
      <c r="S684" s="45"/>
    </row>
    <row r="685" spans="1:19" s="19" customFormat="1" x14ac:dyDescent="0.25">
      <c r="A685" s="20"/>
      <c r="B685" s="90"/>
      <c r="C685" s="14"/>
      <c r="D685" s="110"/>
      <c r="E685" s="132"/>
      <c r="F685" s="132"/>
      <c r="G685" s="12"/>
      <c r="H685" s="113"/>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4"/>
      <c r="O685" s="89"/>
      <c r="P685" s="14"/>
      <c r="Q685" s="15" t="str">
        <f>IF(OR($O685="",$P685=""),"",INDEX('Hide Me'!$AE$4:$AI$8,MATCH($P685,'Hide Me'!$AD$4:$AD$8,0),MATCH($O685,'Hide Me'!$AE$3:$AI$3,0)))</f>
        <v/>
      </c>
      <c r="R685" s="48" t="str">
        <f>IF($Q685="","",VLOOKUP($Q685,'Hide Me'!$AD$11:$AE$14,2,FALSE))</f>
        <v/>
      </c>
      <c r="S685" s="45"/>
    </row>
    <row r="686" spans="1:19" s="19" customFormat="1" x14ac:dyDescent="0.25">
      <c r="A686" s="20"/>
      <c r="B686" s="90"/>
      <c r="C686" s="14"/>
      <c r="D686" s="110"/>
      <c r="E686" s="132"/>
      <c r="F686" s="132"/>
      <c r="G686" s="12"/>
      <c r="H686" s="113"/>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4"/>
      <c r="O686" s="89"/>
      <c r="P686" s="14"/>
      <c r="Q686" s="15" t="str">
        <f>IF(OR($O686="",$P686=""),"",INDEX('Hide Me'!$AE$4:$AI$8,MATCH($P686,'Hide Me'!$AD$4:$AD$8,0),MATCH($O686,'Hide Me'!$AE$3:$AI$3,0)))</f>
        <v/>
      </c>
      <c r="R686" s="48" t="str">
        <f>IF($Q686="","",VLOOKUP($Q686,'Hide Me'!$AD$11:$AE$14,2,FALSE))</f>
        <v/>
      </c>
      <c r="S686" s="45"/>
    </row>
    <row r="687" spans="1:19" s="19" customFormat="1" x14ac:dyDescent="0.25">
      <c r="A687" s="20"/>
      <c r="B687" s="90"/>
      <c r="C687" s="14"/>
      <c r="D687" s="110"/>
      <c r="E687" s="132"/>
      <c r="F687" s="132"/>
      <c r="G687" s="12"/>
      <c r="H687" s="113"/>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4"/>
      <c r="O687" s="89"/>
      <c r="P687" s="14"/>
      <c r="Q687" s="15" t="str">
        <f>IF(OR($O687="",$P687=""),"",INDEX('Hide Me'!$AE$4:$AI$8,MATCH($P687,'Hide Me'!$AD$4:$AD$8,0),MATCH($O687,'Hide Me'!$AE$3:$AI$3,0)))</f>
        <v/>
      </c>
      <c r="R687" s="48" t="str">
        <f>IF($Q687="","",VLOOKUP($Q687,'Hide Me'!$AD$11:$AE$14,2,FALSE))</f>
        <v/>
      </c>
      <c r="S687" s="45"/>
    </row>
    <row r="688" spans="1:19" s="19" customFormat="1" x14ac:dyDescent="0.25">
      <c r="A688" s="20"/>
      <c r="B688" s="90"/>
      <c r="C688" s="14"/>
      <c r="D688" s="110"/>
      <c r="E688" s="132"/>
      <c r="F688" s="132"/>
      <c r="G688" s="12"/>
      <c r="H688" s="113"/>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4"/>
      <c r="O688" s="89"/>
      <c r="P688" s="14"/>
      <c r="Q688" s="15" t="str">
        <f>IF(OR($O688="",$P688=""),"",INDEX('Hide Me'!$AE$4:$AI$8,MATCH($P688,'Hide Me'!$AD$4:$AD$8,0),MATCH($O688,'Hide Me'!$AE$3:$AI$3,0)))</f>
        <v/>
      </c>
      <c r="R688" s="48" t="str">
        <f>IF($Q688="","",VLOOKUP($Q688,'Hide Me'!$AD$11:$AE$14,2,FALSE))</f>
        <v/>
      </c>
      <c r="S688" s="45"/>
    </row>
    <row r="689" spans="1:19" s="19" customFormat="1" x14ac:dyDescent="0.25">
      <c r="A689" s="20"/>
      <c r="B689" s="90"/>
      <c r="C689" s="14"/>
      <c r="D689" s="110"/>
      <c r="E689" s="132"/>
      <c r="F689" s="132"/>
      <c r="G689" s="12"/>
      <c r="H689" s="113"/>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4"/>
      <c r="O689" s="89"/>
      <c r="P689" s="14"/>
      <c r="Q689" s="15" t="str">
        <f>IF(OR($O689="",$P689=""),"",INDEX('Hide Me'!$AE$4:$AI$8,MATCH($P689,'Hide Me'!$AD$4:$AD$8,0),MATCH($O689,'Hide Me'!$AE$3:$AI$3,0)))</f>
        <v/>
      </c>
      <c r="R689" s="48" t="str">
        <f>IF($Q689="","",VLOOKUP($Q689,'Hide Me'!$AD$11:$AE$14,2,FALSE))</f>
        <v/>
      </c>
      <c r="S689" s="45"/>
    </row>
    <row r="690" spans="1:19" s="19" customFormat="1" x14ac:dyDescent="0.25">
      <c r="A690" s="20"/>
      <c r="B690" s="90"/>
      <c r="C690" s="14"/>
      <c r="D690" s="110"/>
      <c r="E690" s="132"/>
      <c r="F690" s="132"/>
      <c r="G690" s="12"/>
      <c r="H690" s="113"/>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4"/>
      <c r="O690" s="89"/>
      <c r="P690" s="14"/>
      <c r="Q690" s="15" t="str">
        <f>IF(OR($O690="",$P690=""),"",INDEX('Hide Me'!$AE$4:$AI$8,MATCH($P690,'Hide Me'!$AD$4:$AD$8,0),MATCH($O690,'Hide Me'!$AE$3:$AI$3,0)))</f>
        <v/>
      </c>
      <c r="R690" s="48" t="str">
        <f>IF($Q690="","",VLOOKUP($Q690,'Hide Me'!$AD$11:$AE$14,2,FALSE))</f>
        <v/>
      </c>
      <c r="S690" s="45"/>
    </row>
    <row r="691" spans="1:19" s="19" customFormat="1" x14ac:dyDescent="0.25">
      <c r="A691" s="20"/>
      <c r="B691" s="90"/>
      <c r="C691" s="14"/>
      <c r="D691" s="110"/>
      <c r="E691" s="132"/>
      <c r="F691" s="132"/>
      <c r="G691" s="12"/>
      <c r="H691" s="113"/>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4"/>
      <c r="O691" s="89"/>
      <c r="P691" s="14"/>
      <c r="Q691" s="15" t="str">
        <f>IF(OR($O691="",$P691=""),"",INDEX('Hide Me'!$AE$4:$AI$8,MATCH($P691,'Hide Me'!$AD$4:$AD$8,0),MATCH($O691,'Hide Me'!$AE$3:$AI$3,0)))</f>
        <v/>
      </c>
      <c r="R691" s="48" t="str">
        <f>IF($Q691="","",VLOOKUP($Q691,'Hide Me'!$AD$11:$AE$14,2,FALSE))</f>
        <v/>
      </c>
      <c r="S691" s="45"/>
    </row>
    <row r="692" spans="1:19" s="19" customFormat="1" x14ac:dyDescent="0.25">
      <c r="A692" s="20"/>
      <c r="B692" s="90"/>
      <c r="C692" s="14"/>
      <c r="D692" s="110"/>
      <c r="E692" s="132"/>
      <c r="F692" s="132"/>
      <c r="G692" s="12"/>
      <c r="H692" s="113"/>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4"/>
      <c r="O692" s="89"/>
      <c r="P692" s="14"/>
      <c r="Q692" s="15" t="str">
        <f>IF(OR($O692="",$P692=""),"",INDEX('Hide Me'!$AE$4:$AI$8,MATCH($P692,'Hide Me'!$AD$4:$AD$8,0),MATCH($O692,'Hide Me'!$AE$3:$AI$3,0)))</f>
        <v/>
      </c>
      <c r="R692" s="48" t="str">
        <f>IF($Q692="","",VLOOKUP($Q692,'Hide Me'!$AD$11:$AE$14,2,FALSE))</f>
        <v/>
      </c>
      <c r="S692" s="45"/>
    </row>
    <row r="693" spans="1:19" s="19" customFormat="1" x14ac:dyDescent="0.25">
      <c r="A693" s="20"/>
      <c r="B693" s="90"/>
      <c r="C693" s="14"/>
      <c r="D693" s="110"/>
      <c r="E693" s="132"/>
      <c r="F693" s="132"/>
      <c r="G693" s="12"/>
      <c r="H693" s="113"/>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4"/>
      <c r="O693" s="89"/>
      <c r="P693" s="14"/>
      <c r="Q693" s="15" t="str">
        <f>IF(OR($O693="",$P693=""),"",INDEX('Hide Me'!$AE$4:$AI$8,MATCH($P693,'Hide Me'!$AD$4:$AD$8,0),MATCH($O693,'Hide Me'!$AE$3:$AI$3,0)))</f>
        <v/>
      </c>
      <c r="R693" s="48" t="str">
        <f>IF($Q693="","",VLOOKUP($Q693,'Hide Me'!$AD$11:$AE$14,2,FALSE))</f>
        <v/>
      </c>
      <c r="S693" s="45"/>
    </row>
    <row r="694" spans="1:19" s="19" customFormat="1" x14ac:dyDescent="0.25">
      <c r="A694" s="20"/>
      <c r="B694" s="90"/>
      <c r="C694" s="14"/>
      <c r="D694" s="110"/>
      <c r="E694" s="132"/>
      <c r="F694" s="132"/>
      <c r="G694" s="12"/>
      <c r="H694" s="113"/>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4"/>
      <c r="O694" s="89"/>
      <c r="P694" s="14"/>
      <c r="Q694" s="15" t="str">
        <f>IF(OR($O694="",$P694=""),"",INDEX('Hide Me'!$AE$4:$AI$8,MATCH($P694,'Hide Me'!$AD$4:$AD$8,0),MATCH($O694,'Hide Me'!$AE$3:$AI$3,0)))</f>
        <v/>
      </c>
      <c r="R694" s="48" t="str">
        <f>IF($Q694="","",VLOOKUP($Q694,'Hide Me'!$AD$11:$AE$14,2,FALSE))</f>
        <v/>
      </c>
      <c r="S694" s="45"/>
    </row>
    <row r="695" spans="1:19" s="19" customFormat="1" x14ac:dyDescent="0.25">
      <c r="A695" s="20"/>
      <c r="B695" s="90"/>
      <c r="C695" s="14"/>
      <c r="D695" s="110"/>
      <c r="E695" s="132"/>
      <c r="F695" s="132"/>
      <c r="G695" s="12"/>
      <c r="H695" s="113"/>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4"/>
      <c r="O695" s="89"/>
      <c r="P695" s="14"/>
      <c r="Q695" s="15" t="str">
        <f>IF(OR($O695="",$P695=""),"",INDEX('Hide Me'!$AE$4:$AI$8,MATCH($P695,'Hide Me'!$AD$4:$AD$8,0),MATCH($O695,'Hide Me'!$AE$3:$AI$3,0)))</f>
        <v/>
      </c>
      <c r="R695" s="48" t="str">
        <f>IF($Q695="","",VLOOKUP($Q695,'Hide Me'!$AD$11:$AE$14,2,FALSE))</f>
        <v/>
      </c>
      <c r="S695" s="45"/>
    </row>
    <row r="696" spans="1:19" s="19" customFormat="1" x14ac:dyDescent="0.25">
      <c r="A696" s="20"/>
      <c r="B696" s="90"/>
      <c r="C696" s="14"/>
      <c r="D696" s="110"/>
      <c r="E696" s="132"/>
      <c r="F696" s="132"/>
      <c r="G696" s="12"/>
      <c r="H696" s="113"/>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4"/>
      <c r="O696" s="89"/>
      <c r="P696" s="14"/>
      <c r="Q696" s="15" t="str">
        <f>IF(OR($O696="",$P696=""),"",INDEX('Hide Me'!$AE$4:$AI$8,MATCH($P696,'Hide Me'!$AD$4:$AD$8,0),MATCH($O696,'Hide Me'!$AE$3:$AI$3,0)))</f>
        <v/>
      </c>
      <c r="R696" s="48" t="str">
        <f>IF($Q696="","",VLOOKUP($Q696,'Hide Me'!$AD$11:$AE$14,2,FALSE))</f>
        <v/>
      </c>
      <c r="S696" s="45"/>
    </row>
    <row r="697" spans="1:19" s="19" customFormat="1" x14ac:dyDescent="0.25">
      <c r="A697" s="20"/>
      <c r="B697" s="90"/>
      <c r="C697" s="14"/>
      <c r="D697" s="110"/>
      <c r="E697" s="132"/>
      <c r="F697" s="132"/>
      <c r="G697" s="12"/>
      <c r="H697" s="113"/>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4"/>
      <c r="O697" s="89"/>
      <c r="P697" s="14"/>
      <c r="Q697" s="15" t="str">
        <f>IF(OR($O697="",$P697=""),"",INDEX('Hide Me'!$AE$4:$AI$8,MATCH($P697,'Hide Me'!$AD$4:$AD$8,0),MATCH($O697,'Hide Me'!$AE$3:$AI$3,0)))</f>
        <v/>
      </c>
      <c r="R697" s="48" t="str">
        <f>IF($Q697="","",VLOOKUP($Q697,'Hide Me'!$AD$11:$AE$14,2,FALSE))</f>
        <v/>
      </c>
      <c r="S697" s="45"/>
    </row>
    <row r="698" spans="1:19" s="19" customFormat="1" x14ac:dyDescent="0.25">
      <c r="A698" s="20"/>
      <c r="B698" s="90"/>
      <c r="C698" s="14"/>
      <c r="D698" s="110"/>
      <c r="E698" s="132"/>
      <c r="F698" s="132"/>
      <c r="G698" s="12"/>
      <c r="H698" s="113"/>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4"/>
      <c r="O698" s="89"/>
      <c r="P698" s="14"/>
      <c r="Q698" s="15" t="str">
        <f>IF(OR($O698="",$P698=""),"",INDEX('Hide Me'!$AE$4:$AI$8,MATCH($P698,'Hide Me'!$AD$4:$AD$8,0),MATCH($O698,'Hide Me'!$AE$3:$AI$3,0)))</f>
        <v/>
      </c>
      <c r="R698" s="48" t="str">
        <f>IF($Q698="","",VLOOKUP($Q698,'Hide Me'!$AD$11:$AE$14,2,FALSE))</f>
        <v/>
      </c>
      <c r="S698" s="45"/>
    </row>
    <row r="699" spans="1:19" s="19" customFormat="1" x14ac:dyDescent="0.25">
      <c r="A699" s="20"/>
      <c r="B699" s="90"/>
      <c r="C699" s="14"/>
      <c r="D699" s="110"/>
      <c r="E699" s="132"/>
      <c r="F699" s="132"/>
      <c r="G699" s="12"/>
      <c r="H699" s="113"/>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4"/>
      <c r="O699" s="89"/>
      <c r="P699" s="14"/>
      <c r="Q699" s="15" t="str">
        <f>IF(OR($O699="",$P699=""),"",INDEX('Hide Me'!$AE$4:$AI$8,MATCH($P699,'Hide Me'!$AD$4:$AD$8,0),MATCH($O699,'Hide Me'!$AE$3:$AI$3,0)))</f>
        <v/>
      </c>
      <c r="R699" s="48" t="str">
        <f>IF($Q699="","",VLOOKUP($Q699,'Hide Me'!$AD$11:$AE$14,2,FALSE))</f>
        <v/>
      </c>
      <c r="S699" s="45"/>
    </row>
    <row r="700" spans="1:19" s="19" customFormat="1" x14ac:dyDescent="0.25">
      <c r="A700" s="20"/>
      <c r="B700" s="90"/>
      <c r="C700" s="14"/>
      <c r="D700" s="110"/>
      <c r="E700" s="132"/>
      <c r="F700" s="132"/>
      <c r="G700" s="12"/>
      <c r="H700" s="113"/>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4"/>
      <c r="O700" s="89"/>
      <c r="P700" s="14"/>
      <c r="Q700" s="15" t="str">
        <f>IF(OR($O700="",$P700=""),"",INDEX('Hide Me'!$AE$4:$AI$8,MATCH($P700,'Hide Me'!$AD$4:$AD$8,0),MATCH($O700,'Hide Me'!$AE$3:$AI$3,0)))</f>
        <v/>
      </c>
      <c r="R700" s="48" t="str">
        <f>IF($Q700="","",VLOOKUP($Q700,'Hide Me'!$AD$11:$AE$14,2,FALSE))</f>
        <v/>
      </c>
      <c r="S700" s="45"/>
    </row>
    <row r="701" spans="1:19" s="19" customFormat="1" x14ac:dyDescent="0.25">
      <c r="A701" s="20"/>
      <c r="B701" s="90"/>
      <c r="C701" s="14"/>
      <c r="D701" s="110"/>
      <c r="E701" s="132"/>
      <c r="F701" s="132"/>
      <c r="G701" s="12"/>
      <c r="H701" s="113"/>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4"/>
      <c r="O701" s="89"/>
      <c r="P701" s="14"/>
      <c r="Q701" s="15" t="str">
        <f>IF(OR($O701="",$P701=""),"",INDEX('Hide Me'!$AE$4:$AI$8,MATCH($P701,'Hide Me'!$AD$4:$AD$8,0),MATCH($O701,'Hide Me'!$AE$3:$AI$3,0)))</f>
        <v/>
      </c>
      <c r="R701" s="48" t="str">
        <f>IF($Q701="","",VLOOKUP($Q701,'Hide Me'!$AD$11:$AE$14,2,FALSE))</f>
        <v/>
      </c>
      <c r="S701" s="45"/>
    </row>
    <row r="702" spans="1:19" s="19" customFormat="1" x14ac:dyDescent="0.25">
      <c r="A702" s="20"/>
      <c r="B702" s="90"/>
      <c r="C702" s="14"/>
      <c r="D702" s="110"/>
      <c r="E702" s="132"/>
      <c r="F702" s="132"/>
      <c r="G702" s="12"/>
      <c r="H702" s="113"/>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4"/>
      <c r="O702" s="89"/>
      <c r="P702" s="14"/>
      <c r="Q702" s="15" t="str">
        <f>IF(OR($O702="",$P702=""),"",INDEX('Hide Me'!$AE$4:$AI$8,MATCH($P702,'Hide Me'!$AD$4:$AD$8,0),MATCH($O702,'Hide Me'!$AE$3:$AI$3,0)))</f>
        <v/>
      </c>
      <c r="R702" s="48" t="str">
        <f>IF($Q702="","",VLOOKUP($Q702,'Hide Me'!$AD$11:$AE$14,2,FALSE))</f>
        <v/>
      </c>
      <c r="S702" s="45"/>
    </row>
    <row r="703" spans="1:19" s="19" customFormat="1" x14ac:dyDescent="0.25">
      <c r="A703" s="20"/>
      <c r="B703" s="90"/>
      <c r="C703" s="14"/>
      <c r="D703" s="110"/>
      <c r="E703" s="132"/>
      <c r="F703" s="132"/>
      <c r="G703" s="12"/>
      <c r="H703" s="113"/>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4"/>
      <c r="O703" s="89"/>
      <c r="P703" s="14"/>
      <c r="Q703" s="15" t="str">
        <f>IF(OR($O703="",$P703=""),"",INDEX('Hide Me'!$AE$4:$AI$8,MATCH($P703,'Hide Me'!$AD$4:$AD$8,0),MATCH($O703,'Hide Me'!$AE$3:$AI$3,0)))</f>
        <v/>
      </c>
      <c r="R703" s="48" t="str">
        <f>IF($Q703="","",VLOOKUP($Q703,'Hide Me'!$AD$11:$AE$14,2,FALSE))</f>
        <v/>
      </c>
      <c r="S703" s="45"/>
    </row>
    <row r="704" spans="1:19" s="19" customFormat="1" x14ac:dyDescent="0.25">
      <c r="A704" s="20"/>
      <c r="B704" s="90"/>
      <c r="C704" s="14"/>
      <c r="D704" s="110"/>
      <c r="E704" s="132"/>
      <c r="F704" s="132"/>
      <c r="G704" s="12"/>
      <c r="H704" s="113"/>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4"/>
      <c r="O704" s="89"/>
      <c r="P704" s="14"/>
      <c r="Q704" s="15" t="str">
        <f>IF(OR($O704="",$P704=""),"",INDEX('Hide Me'!$AE$4:$AI$8,MATCH($P704,'Hide Me'!$AD$4:$AD$8,0),MATCH($O704,'Hide Me'!$AE$3:$AI$3,0)))</f>
        <v/>
      </c>
      <c r="R704" s="48" t="str">
        <f>IF($Q704="","",VLOOKUP($Q704,'Hide Me'!$AD$11:$AE$14,2,FALSE))</f>
        <v/>
      </c>
      <c r="S704" s="45"/>
    </row>
    <row r="705" spans="1:19" s="19" customFormat="1" x14ac:dyDescent="0.25">
      <c r="A705" s="20"/>
      <c r="B705" s="90"/>
      <c r="C705" s="14"/>
      <c r="D705" s="110"/>
      <c r="E705" s="132"/>
      <c r="F705" s="132"/>
      <c r="G705" s="12"/>
      <c r="H705" s="113"/>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4"/>
      <c r="O705" s="89"/>
      <c r="P705" s="14"/>
      <c r="Q705" s="15" t="str">
        <f>IF(OR($O705="",$P705=""),"",INDEX('Hide Me'!$AE$4:$AI$8,MATCH($P705,'Hide Me'!$AD$4:$AD$8,0),MATCH($O705,'Hide Me'!$AE$3:$AI$3,0)))</f>
        <v/>
      </c>
      <c r="R705" s="48" t="str">
        <f>IF($Q705="","",VLOOKUP($Q705,'Hide Me'!$AD$11:$AE$14,2,FALSE))</f>
        <v/>
      </c>
      <c r="S705" s="45"/>
    </row>
    <row r="706" spans="1:19" s="19" customFormat="1" x14ac:dyDescent="0.25">
      <c r="A706" s="20"/>
      <c r="B706" s="90"/>
      <c r="C706" s="14"/>
      <c r="D706" s="110"/>
      <c r="E706" s="132"/>
      <c r="F706" s="132"/>
      <c r="G706" s="12"/>
      <c r="H706" s="113"/>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4"/>
      <c r="O706" s="89"/>
      <c r="P706" s="14"/>
      <c r="Q706" s="15" t="str">
        <f>IF(OR($O706="",$P706=""),"",INDEX('Hide Me'!$AE$4:$AI$8,MATCH($P706,'Hide Me'!$AD$4:$AD$8,0),MATCH($O706,'Hide Me'!$AE$3:$AI$3,0)))</f>
        <v/>
      </c>
      <c r="R706" s="48" t="str">
        <f>IF($Q706="","",VLOOKUP($Q706,'Hide Me'!$AD$11:$AE$14,2,FALSE))</f>
        <v/>
      </c>
      <c r="S706" s="45"/>
    </row>
    <row r="707" spans="1:19" s="19" customFormat="1" x14ac:dyDescent="0.25">
      <c r="A707" s="20"/>
      <c r="B707" s="90"/>
      <c r="C707" s="14"/>
      <c r="D707" s="110"/>
      <c r="E707" s="132"/>
      <c r="F707" s="132"/>
      <c r="G707" s="12"/>
      <c r="H707" s="113"/>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4"/>
      <c r="O707" s="89"/>
      <c r="P707" s="14"/>
      <c r="Q707" s="15" t="str">
        <f>IF(OR($O707="",$P707=""),"",INDEX('Hide Me'!$AE$4:$AI$8,MATCH($P707,'Hide Me'!$AD$4:$AD$8,0),MATCH($O707,'Hide Me'!$AE$3:$AI$3,0)))</f>
        <v/>
      </c>
      <c r="R707" s="48" t="str">
        <f>IF($Q707="","",VLOOKUP($Q707,'Hide Me'!$AD$11:$AE$14,2,FALSE))</f>
        <v/>
      </c>
      <c r="S707" s="45"/>
    </row>
    <row r="708" spans="1:19" s="19" customFormat="1" x14ac:dyDescent="0.25">
      <c r="A708" s="20"/>
      <c r="B708" s="90"/>
      <c r="C708" s="14"/>
      <c r="D708" s="110"/>
      <c r="E708" s="132"/>
      <c r="F708" s="132"/>
      <c r="G708" s="12"/>
      <c r="H708" s="113"/>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4"/>
      <c r="O708" s="89"/>
      <c r="P708" s="14"/>
      <c r="Q708" s="15" t="str">
        <f>IF(OR($O708="",$P708=""),"",INDEX('Hide Me'!$AE$4:$AI$8,MATCH($P708,'Hide Me'!$AD$4:$AD$8,0),MATCH($O708,'Hide Me'!$AE$3:$AI$3,0)))</f>
        <v/>
      </c>
      <c r="R708" s="48" t="str">
        <f>IF($Q708="","",VLOOKUP($Q708,'Hide Me'!$AD$11:$AE$14,2,FALSE))</f>
        <v/>
      </c>
      <c r="S708" s="45"/>
    </row>
    <row r="709" spans="1:19" s="19" customFormat="1" x14ac:dyDescent="0.25">
      <c r="A709" s="20"/>
      <c r="B709" s="90"/>
      <c r="C709" s="14"/>
      <c r="D709" s="110"/>
      <c r="E709" s="132"/>
      <c r="F709" s="132"/>
      <c r="G709" s="12"/>
      <c r="H709" s="113"/>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4"/>
      <c r="O709" s="89"/>
      <c r="P709" s="14"/>
      <c r="Q709" s="15" t="str">
        <f>IF(OR($O709="",$P709=""),"",INDEX('Hide Me'!$AE$4:$AI$8,MATCH($P709,'Hide Me'!$AD$4:$AD$8,0),MATCH($O709,'Hide Me'!$AE$3:$AI$3,0)))</f>
        <v/>
      </c>
      <c r="R709" s="48" t="str">
        <f>IF($Q709="","",VLOOKUP($Q709,'Hide Me'!$AD$11:$AE$14,2,FALSE))</f>
        <v/>
      </c>
      <c r="S709" s="45"/>
    </row>
    <row r="710" spans="1:19" s="19" customFormat="1" x14ac:dyDescent="0.25">
      <c r="A710" s="20"/>
      <c r="B710" s="90"/>
      <c r="C710" s="14"/>
      <c r="D710" s="110"/>
      <c r="E710" s="132"/>
      <c r="F710" s="132"/>
      <c r="G710" s="12"/>
      <c r="H710" s="113"/>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4"/>
      <c r="O710" s="89"/>
      <c r="P710" s="14"/>
      <c r="Q710" s="15" t="str">
        <f>IF(OR($O710="",$P710=""),"",INDEX('Hide Me'!$AE$4:$AI$8,MATCH($P710,'Hide Me'!$AD$4:$AD$8,0),MATCH($O710,'Hide Me'!$AE$3:$AI$3,0)))</f>
        <v/>
      </c>
      <c r="R710" s="48" t="str">
        <f>IF($Q710="","",VLOOKUP($Q710,'Hide Me'!$AD$11:$AE$14,2,FALSE))</f>
        <v/>
      </c>
      <c r="S710" s="45"/>
    </row>
    <row r="711" spans="1:19" s="19" customFormat="1" x14ac:dyDescent="0.25">
      <c r="A711" s="20"/>
      <c r="B711" s="90"/>
      <c r="C711" s="14"/>
      <c r="D711" s="110"/>
      <c r="E711" s="132"/>
      <c r="F711" s="132"/>
      <c r="G711" s="12"/>
      <c r="H711" s="113"/>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4"/>
      <c r="O711" s="89"/>
      <c r="P711" s="14"/>
      <c r="Q711" s="15" t="str">
        <f>IF(OR($O711="",$P711=""),"",INDEX('Hide Me'!$AE$4:$AI$8,MATCH($P711,'Hide Me'!$AD$4:$AD$8,0),MATCH($O711,'Hide Me'!$AE$3:$AI$3,0)))</f>
        <v/>
      </c>
      <c r="R711" s="48" t="str">
        <f>IF($Q711="","",VLOOKUP($Q711,'Hide Me'!$AD$11:$AE$14,2,FALSE))</f>
        <v/>
      </c>
      <c r="S711" s="45"/>
    </row>
    <row r="712" spans="1:19" s="19" customFormat="1" x14ac:dyDescent="0.25">
      <c r="A712" s="20"/>
      <c r="B712" s="90"/>
      <c r="C712" s="14"/>
      <c r="D712" s="110"/>
      <c r="E712" s="132"/>
      <c r="F712" s="132"/>
      <c r="G712" s="12"/>
      <c r="H712" s="113"/>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4"/>
      <c r="O712" s="89"/>
      <c r="P712" s="14"/>
      <c r="Q712" s="15" t="str">
        <f>IF(OR($O712="",$P712=""),"",INDEX('Hide Me'!$AE$4:$AI$8,MATCH($P712,'Hide Me'!$AD$4:$AD$8,0),MATCH($O712,'Hide Me'!$AE$3:$AI$3,0)))</f>
        <v/>
      </c>
      <c r="R712" s="48" t="str">
        <f>IF($Q712="","",VLOOKUP($Q712,'Hide Me'!$AD$11:$AE$14,2,FALSE))</f>
        <v/>
      </c>
      <c r="S712" s="45"/>
    </row>
    <row r="713" spans="1:19" s="19" customFormat="1" x14ac:dyDescent="0.25">
      <c r="A713" s="20"/>
      <c r="B713" s="90"/>
      <c r="C713" s="14"/>
      <c r="D713" s="110"/>
      <c r="E713" s="132"/>
      <c r="F713" s="132"/>
      <c r="G713" s="12"/>
      <c r="H713" s="113"/>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4"/>
      <c r="O713" s="89"/>
      <c r="P713" s="14"/>
      <c r="Q713" s="15" t="str">
        <f>IF(OR($O713="",$P713=""),"",INDEX('Hide Me'!$AE$4:$AI$8,MATCH($P713,'Hide Me'!$AD$4:$AD$8,0),MATCH($O713,'Hide Me'!$AE$3:$AI$3,0)))</f>
        <v/>
      </c>
      <c r="R713" s="48" t="str">
        <f>IF($Q713="","",VLOOKUP($Q713,'Hide Me'!$AD$11:$AE$14,2,FALSE))</f>
        <v/>
      </c>
      <c r="S713" s="45"/>
    </row>
    <row r="714" spans="1:19" s="19" customFormat="1" x14ac:dyDescent="0.25">
      <c r="A714" s="20"/>
      <c r="B714" s="90"/>
      <c r="C714" s="14"/>
      <c r="D714" s="110"/>
      <c r="E714" s="132"/>
      <c r="F714" s="132"/>
      <c r="G714" s="12"/>
      <c r="H714" s="113"/>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4"/>
      <c r="O714" s="89"/>
      <c r="P714" s="14"/>
      <c r="Q714" s="15" t="str">
        <f>IF(OR($O714="",$P714=""),"",INDEX('Hide Me'!$AE$4:$AI$8,MATCH($P714,'Hide Me'!$AD$4:$AD$8,0),MATCH($O714,'Hide Me'!$AE$3:$AI$3,0)))</f>
        <v/>
      </c>
      <c r="R714" s="48" t="str">
        <f>IF($Q714="","",VLOOKUP($Q714,'Hide Me'!$AD$11:$AE$14,2,FALSE))</f>
        <v/>
      </c>
      <c r="S714" s="45"/>
    </row>
    <row r="715" spans="1:19" s="19" customFormat="1" x14ac:dyDescent="0.25">
      <c r="A715" s="20"/>
      <c r="B715" s="90"/>
      <c r="C715" s="14"/>
      <c r="D715" s="110"/>
      <c r="E715" s="132"/>
      <c r="F715" s="132"/>
      <c r="G715" s="12"/>
      <c r="H715" s="113"/>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4"/>
      <c r="O715" s="89"/>
      <c r="P715" s="14"/>
      <c r="Q715" s="15" t="str">
        <f>IF(OR($O715="",$P715=""),"",INDEX('Hide Me'!$AE$4:$AI$8,MATCH($P715,'Hide Me'!$AD$4:$AD$8,0),MATCH($O715,'Hide Me'!$AE$3:$AI$3,0)))</f>
        <v/>
      </c>
      <c r="R715" s="48" t="str">
        <f>IF($Q715="","",VLOOKUP($Q715,'Hide Me'!$AD$11:$AE$14,2,FALSE))</f>
        <v/>
      </c>
      <c r="S715" s="45"/>
    </row>
    <row r="716" spans="1:19" s="19" customFormat="1" x14ac:dyDescent="0.25">
      <c r="A716" s="20"/>
      <c r="B716" s="90"/>
      <c r="C716" s="14"/>
      <c r="D716" s="110"/>
      <c r="E716" s="132"/>
      <c r="F716" s="132"/>
      <c r="G716" s="12"/>
      <c r="H716" s="113"/>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4"/>
      <c r="O716" s="89"/>
      <c r="P716" s="14"/>
      <c r="Q716" s="15" t="str">
        <f>IF(OR($O716="",$P716=""),"",INDEX('Hide Me'!$AE$4:$AI$8,MATCH($P716,'Hide Me'!$AD$4:$AD$8,0),MATCH($O716,'Hide Me'!$AE$3:$AI$3,0)))</f>
        <v/>
      </c>
      <c r="R716" s="48" t="str">
        <f>IF($Q716="","",VLOOKUP($Q716,'Hide Me'!$AD$11:$AE$14,2,FALSE))</f>
        <v/>
      </c>
      <c r="S716" s="45"/>
    </row>
    <row r="717" spans="1:19" s="19" customFormat="1" x14ac:dyDescent="0.25">
      <c r="A717" s="20"/>
      <c r="B717" s="90"/>
      <c r="C717" s="14"/>
      <c r="D717" s="110"/>
      <c r="E717" s="132"/>
      <c r="F717" s="132"/>
      <c r="G717" s="12"/>
      <c r="H717" s="113"/>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4"/>
      <c r="O717" s="89"/>
      <c r="P717" s="14"/>
      <c r="Q717" s="15" t="str">
        <f>IF(OR($O717="",$P717=""),"",INDEX('Hide Me'!$AE$4:$AI$8,MATCH($P717,'Hide Me'!$AD$4:$AD$8,0),MATCH($O717,'Hide Me'!$AE$3:$AI$3,0)))</f>
        <v/>
      </c>
      <c r="R717" s="48" t="str">
        <f>IF($Q717="","",VLOOKUP($Q717,'Hide Me'!$AD$11:$AE$14,2,FALSE))</f>
        <v/>
      </c>
      <c r="S717" s="45"/>
    </row>
    <row r="718" spans="1:19" s="19" customFormat="1" x14ac:dyDescent="0.25">
      <c r="A718" s="20"/>
      <c r="B718" s="90"/>
      <c r="C718" s="14"/>
      <c r="D718" s="110"/>
      <c r="E718" s="132"/>
      <c r="F718" s="132"/>
      <c r="G718" s="12"/>
      <c r="H718" s="113"/>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4"/>
      <c r="O718" s="89"/>
      <c r="P718" s="14"/>
      <c r="Q718" s="15" t="str">
        <f>IF(OR($O718="",$P718=""),"",INDEX('Hide Me'!$AE$4:$AI$8,MATCH($P718,'Hide Me'!$AD$4:$AD$8,0),MATCH($O718,'Hide Me'!$AE$3:$AI$3,0)))</f>
        <v/>
      </c>
      <c r="R718" s="48" t="str">
        <f>IF($Q718="","",VLOOKUP($Q718,'Hide Me'!$AD$11:$AE$14,2,FALSE))</f>
        <v/>
      </c>
      <c r="S718" s="45"/>
    </row>
    <row r="719" spans="1:19" s="19" customFormat="1" x14ac:dyDescent="0.25">
      <c r="A719" s="20"/>
      <c r="B719" s="90"/>
      <c r="C719" s="14"/>
      <c r="D719" s="110"/>
      <c r="E719" s="132"/>
      <c r="F719" s="132"/>
      <c r="G719" s="12"/>
      <c r="H719" s="113"/>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4"/>
      <c r="O719" s="89"/>
      <c r="P719" s="14"/>
      <c r="Q719" s="15" t="str">
        <f>IF(OR($O719="",$P719=""),"",INDEX('Hide Me'!$AE$4:$AI$8,MATCH($P719,'Hide Me'!$AD$4:$AD$8,0),MATCH($O719,'Hide Me'!$AE$3:$AI$3,0)))</f>
        <v/>
      </c>
      <c r="R719" s="48" t="str">
        <f>IF($Q719="","",VLOOKUP($Q719,'Hide Me'!$AD$11:$AE$14,2,FALSE))</f>
        <v/>
      </c>
      <c r="S719" s="45"/>
    </row>
    <row r="720" spans="1:19" s="19" customFormat="1" x14ac:dyDescent="0.25">
      <c r="A720" s="20"/>
      <c r="B720" s="90"/>
      <c r="C720" s="14"/>
      <c r="D720" s="110"/>
      <c r="E720" s="132"/>
      <c r="F720" s="132"/>
      <c r="G720" s="12"/>
      <c r="H720" s="113"/>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4"/>
      <c r="O720" s="89"/>
      <c r="P720" s="14"/>
      <c r="Q720" s="15" t="str">
        <f>IF(OR($O720="",$P720=""),"",INDEX('Hide Me'!$AE$4:$AI$8,MATCH($P720,'Hide Me'!$AD$4:$AD$8,0),MATCH($O720,'Hide Me'!$AE$3:$AI$3,0)))</f>
        <v/>
      </c>
      <c r="R720" s="48" t="str">
        <f>IF($Q720="","",VLOOKUP($Q720,'Hide Me'!$AD$11:$AE$14,2,FALSE))</f>
        <v/>
      </c>
      <c r="S720" s="45"/>
    </row>
    <row r="721" spans="1:19" s="19" customFormat="1" x14ac:dyDescent="0.25">
      <c r="A721" s="20"/>
      <c r="B721" s="90"/>
      <c r="C721" s="14"/>
      <c r="D721" s="110"/>
      <c r="E721" s="132"/>
      <c r="F721" s="132"/>
      <c r="G721" s="12"/>
      <c r="H721" s="113"/>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4"/>
      <c r="O721" s="89"/>
      <c r="P721" s="14"/>
      <c r="Q721" s="15" t="str">
        <f>IF(OR($O721="",$P721=""),"",INDEX('Hide Me'!$AE$4:$AI$8,MATCH($P721,'Hide Me'!$AD$4:$AD$8,0),MATCH($O721,'Hide Me'!$AE$3:$AI$3,0)))</f>
        <v/>
      </c>
      <c r="R721" s="48" t="str">
        <f>IF($Q721="","",VLOOKUP($Q721,'Hide Me'!$AD$11:$AE$14,2,FALSE))</f>
        <v/>
      </c>
      <c r="S721" s="45"/>
    </row>
    <row r="722" spans="1:19" s="19" customFormat="1" x14ac:dyDescent="0.25">
      <c r="A722" s="20"/>
      <c r="B722" s="90"/>
      <c r="C722" s="14"/>
      <c r="D722" s="110"/>
      <c r="E722" s="132"/>
      <c r="F722" s="132"/>
      <c r="G722" s="12"/>
      <c r="H722" s="113"/>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4"/>
      <c r="O722" s="89"/>
      <c r="P722" s="14"/>
      <c r="Q722" s="15" t="str">
        <f>IF(OR($O722="",$P722=""),"",INDEX('Hide Me'!$AE$4:$AI$8,MATCH($P722,'Hide Me'!$AD$4:$AD$8,0),MATCH($O722,'Hide Me'!$AE$3:$AI$3,0)))</f>
        <v/>
      </c>
      <c r="R722" s="48" t="str">
        <f>IF($Q722="","",VLOOKUP($Q722,'Hide Me'!$AD$11:$AE$14,2,FALSE))</f>
        <v/>
      </c>
      <c r="S722" s="45"/>
    </row>
    <row r="723" spans="1:19" s="19" customFormat="1" x14ac:dyDescent="0.25">
      <c r="A723" s="20"/>
      <c r="B723" s="90"/>
      <c r="C723" s="14"/>
      <c r="D723" s="110"/>
      <c r="E723" s="132"/>
      <c r="F723" s="132"/>
      <c r="G723" s="12"/>
      <c r="H723" s="113"/>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4"/>
      <c r="O723" s="89"/>
      <c r="P723" s="14"/>
      <c r="Q723" s="15" t="str">
        <f>IF(OR($O723="",$P723=""),"",INDEX('Hide Me'!$AE$4:$AI$8,MATCH($P723,'Hide Me'!$AD$4:$AD$8,0),MATCH($O723,'Hide Me'!$AE$3:$AI$3,0)))</f>
        <v/>
      </c>
      <c r="R723" s="48" t="str">
        <f>IF($Q723="","",VLOOKUP($Q723,'Hide Me'!$AD$11:$AE$14,2,FALSE))</f>
        <v/>
      </c>
      <c r="S723" s="45"/>
    </row>
    <row r="724" spans="1:19" s="19" customFormat="1" x14ac:dyDescent="0.25">
      <c r="A724" s="20"/>
      <c r="B724" s="90"/>
      <c r="C724" s="14"/>
      <c r="D724" s="110"/>
      <c r="E724" s="132"/>
      <c r="F724" s="132"/>
      <c r="G724" s="12"/>
      <c r="H724" s="113"/>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4"/>
      <c r="O724" s="89"/>
      <c r="P724" s="14"/>
      <c r="Q724" s="15" t="str">
        <f>IF(OR($O724="",$P724=""),"",INDEX('Hide Me'!$AE$4:$AI$8,MATCH($P724,'Hide Me'!$AD$4:$AD$8,0),MATCH($O724,'Hide Me'!$AE$3:$AI$3,0)))</f>
        <v/>
      </c>
      <c r="R724" s="48" t="str">
        <f>IF($Q724="","",VLOOKUP($Q724,'Hide Me'!$AD$11:$AE$14,2,FALSE))</f>
        <v/>
      </c>
      <c r="S724" s="45"/>
    </row>
    <row r="725" spans="1:19" s="19" customFormat="1" x14ac:dyDescent="0.25">
      <c r="A725" s="20"/>
      <c r="B725" s="90"/>
      <c r="C725" s="14"/>
      <c r="D725" s="110"/>
      <c r="E725" s="132"/>
      <c r="F725" s="132"/>
      <c r="G725" s="12"/>
      <c r="H725" s="113"/>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4"/>
      <c r="O725" s="89"/>
      <c r="P725" s="14"/>
      <c r="Q725" s="15" t="str">
        <f>IF(OR($O725="",$P725=""),"",INDEX('Hide Me'!$AE$4:$AI$8,MATCH($P725,'Hide Me'!$AD$4:$AD$8,0),MATCH($O725,'Hide Me'!$AE$3:$AI$3,0)))</f>
        <v/>
      </c>
      <c r="R725" s="48" t="str">
        <f>IF($Q725="","",VLOOKUP($Q725,'Hide Me'!$AD$11:$AE$14,2,FALSE))</f>
        <v/>
      </c>
      <c r="S725" s="45"/>
    </row>
    <row r="726" spans="1:19" s="19" customFormat="1" x14ac:dyDescent="0.25">
      <c r="A726" s="20"/>
      <c r="B726" s="90"/>
      <c r="C726" s="14"/>
      <c r="D726" s="110"/>
      <c r="E726" s="132"/>
      <c r="F726" s="132"/>
      <c r="G726" s="12"/>
      <c r="H726" s="113"/>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4"/>
      <c r="O726" s="89"/>
      <c r="P726" s="14"/>
      <c r="Q726" s="15" t="str">
        <f>IF(OR($O726="",$P726=""),"",INDEX('Hide Me'!$AE$4:$AI$8,MATCH($P726,'Hide Me'!$AD$4:$AD$8,0),MATCH($O726,'Hide Me'!$AE$3:$AI$3,0)))</f>
        <v/>
      </c>
      <c r="R726" s="48" t="str">
        <f>IF($Q726="","",VLOOKUP($Q726,'Hide Me'!$AD$11:$AE$14,2,FALSE))</f>
        <v/>
      </c>
      <c r="S726" s="45"/>
    </row>
    <row r="727" spans="1:19" s="19" customFormat="1" x14ac:dyDescent="0.25">
      <c r="A727" s="20"/>
      <c r="B727" s="90"/>
      <c r="C727" s="14"/>
      <c r="D727" s="110"/>
      <c r="E727" s="132"/>
      <c r="F727" s="132"/>
      <c r="G727" s="12"/>
      <c r="H727" s="113"/>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4"/>
      <c r="O727" s="89"/>
      <c r="P727" s="14"/>
      <c r="Q727" s="15" t="str">
        <f>IF(OR($O727="",$P727=""),"",INDEX('Hide Me'!$AE$4:$AI$8,MATCH($P727,'Hide Me'!$AD$4:$AD$8,0),MATCH($O727,'Hide Me'!$AE$3:$AI$3,0)))</f>
        <v/>
      </c>
      <c r="R727" s="48" t="str">
        <f>IF($Q727="","",VLOOKUP($Q727,'Hide Me'!$AD$11:$AE$14,2,FALSE))</f>
        <v/>
      </c>
      <c r="S727" s="45"/>
    </row>
    <row r="728" spans="1:19" s="19" customFormat="1" x14ac:dyDescent="0.25">
      <c r="A728" s="20"/>
      <c r="B728" s="90"/>
      <c r="C728" s="14"/>
      <c r="D728" s="110"/>
      <c r="E728" s="132"/>
      <c r="F728" s="132"/>
      <c r="G728" s="12"/>
      <c r="H728" s="113"/>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4"/>
      <c r="O728" s="89"/>
      <c r="P728" s="14"/>
      <c r="Q728" s="15" t="str">
        <f>IF(OR($O728="",$P728=""),"",INDEX('Hide Me'!$AE$4:$AI$8,MATCH($P728,'Hide Me'!$AD$4:$AD$8,0),MATCH($O728,'Hide Me'!$AE$3:$AI$3,0)))</f>
        <v/>
      </c>
      <c r="R728" s="48" t="str">
        <f>IF($Q728="","",VLOOKUP($Q728,'Hide Me'!$AD$11:$AE$14,2,FALSE))</f>
        <v/>
      </c>
      <c r="S728" s="45"/>
    </row>
    <row r="729" spans="1:19" s="19" customFormat="1" x14ac:dyDescent="0.25">
      <c r="A729" s="20"/>
      <c r="B729" s="90"/>
      <c r="C729" s="14"/>
      <c r="D729" s="110"/>
      <c r="E729" s="132"/>
      <c r="F729" s="132"/>
      <c r="G729" s="12"/>
      <c r="H729" s="113"/>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4"/>
      <c r="O729" s="89"/>
      <c r="P729" s="14"/>
      <c r="Q729" s="15" t="str">
        <f>IF(OR($O729="",$P729=""),"",INDEX('Hide Me'!$AE$4:$AI$8,MATCH($P729,'Hide Me'!$AD$4:$AD$8,0),MATCH($O729,'Hide Me'!$AE$3:$AI$3,0)))</f>
        <v/>
      </c>
      <c r="R729" s="48" t="str">
        <f>IF($Q729="","",VLOOKUP($Q729,'Hide Me'!$AD$11:$AE$14,2,FALSE))</f>
        <v/>
      </c>
      <c r="S729" s="45"/>
    </row>
    <row r="730" spans="1:19" s="19" customFormat="1" x14ac:dyDescent="0.25">
      <c r="A730" s="20"/>
      <c r="B730" s="90"/>
      <c r="C730" s="14"/>
      <c r="D730" s="110"/>
      <c r="E730" s="132"/>
      <c r="F730" s="132"/>
      <c r="G730" s="12"/>
      <c r="H730" s="113"/>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4"/>
      <c r="O730" s="89"/>
      <c r="P730" s="14"/>
      <c r="Q730" s="15" t="str">
        <f>IF(OR($O730="",$P730=""),"",INDEX('Hide Me'!$AE$4:$AI$8,MATCH($P730,'Hide Me'!$AD$4:$AD$8,0),MATCH($O730,'Hide Me'!$AE$3:$AI$3,0)))</f>
        <v/>
      </c>
      <c r="R730" s="48" t="str">
        <f>IF($Q730="","",VLOOKUP($Q730,'Hide Me'!$AD$11:$AE$14,2,FALSE))</f>
        <v/>
      </c>
      <c r="S730" s="45"/>
    </row>
    <row r="731" spans="1:19" s="19" customFormat="1" x14ac:dyDescent="0.25">
      <c r="A731" s="20"/>
      <c r="B731" s="90"/>
      <c r="C731" s="14"/>
      <c r="D731" s="110"/>
      <c r="E731" s="132"/>
      <c r="F731" s="132"/>
      <c r="G731" s="12"/>
      <c r="H731" s="113"/>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4"/>
      <c r="O731" s="89"/>
      <c r="P731" s="14"/>
      <c r="Q731" s="15" t="str">
        <f>IF(OR($O731="",$P731=""),"",INDEX('Hide Me'!$AE$4:$AI$8,MATCH($P731,'Hide Me'!$AD$4:$AD$8,0),MATCH($O731,'Hide Me'!$AE$3:$AI$3,0)))</f>
        <v/>
      </c>
      <c r="R731" s="48" t="str">
        <f>IF($Q731="","",VLOOKUP($Q731,'Hide Me'!$AD$11:$AE$14,2,FALSE))</f>
        <v/>
      </c>
      <c r="S731" s="45"/>
    </row>
    <row r="732" spans="1:19" s="19" customFormat="1" x14ac:dyDescent="0.25">
      <c r="A732" s="20"/>
      <c r="B732" s="90"/>
      <c r="C732" s="14"/>
      <c r="D732" s="110"/>
      <c r="E732" s="132"/>
      <c r="F732" s="132"/>
      <c r="G732" s="12"/>
      <c r="H732" s="113"/>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4"/>
      <c r="O732" s="89"/>
      <c r="P732" s="14"/>
      <c r="Q732" s="15" t="str">
        <f>IF(OR($O732="",$P732=""),"",INDEX('Hide Me'!$AE$4:$AI$8,MATCH($P732,'Hide Me'!$AD$4:$AD$8,0),MATCH($O732,'Hide Me'!$AE$3:$AI$3,0)))</f>
        <v/>
      </c>
      <c r="R732" s="48" t="str">
        <f>IF($Q732="","",VLOOKUP($Q732,'Hide Me'!$AD$11:$AE$14,2,FALSE))</f>
        <v/>
      </c>
      <c r="S732" s="45"/>
    </row>
    <row r="733" spans="1:19" s="19" customFormat="1" x14ac:dyDescent="0.25">
      <c r="A733" s="20"/>
      <c r="B733" s="90"/>
      <c r="C733" s="14"/>
      <c r="D733" s="110"/>
      <c r="E733" s="132"/>
      <c r="F733" s="132"/>
      <c r="G733" s="12"/>
      <c r="H733" s="113"/>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4"/>
      <c r="O733" s="89"/>
      <c r="P733" s="14"/>
      <c r="Q733" s="15" t="str">
        <f>IF(OR($O733="",$P733=""),"",INDEX('Hide Me'!$AE$4:$AI$8,MATCH($P733,'Hide Me'!$AD$4:$AD$8,0),MATCH($O733,'Hide Me'!$AE$3:$AI$3,0)))</f>
        <v/>
      </c>
      <c r="R733" s="48" t="str">
        <f>IF($Q733="","",VLOOKUP($Q733,'Hide Me'!$AD$11:$AE$14,2,FALSE))</f>
        <v/>
      </c>
      <c r="S733" s="45"/>
    </row>
    <row r="734" spans="1:19" s="19" customFormat="1" x14ac:dyDescent="0.25">
      <c r="A734" s="20"/>
      <c r="B734" s="90"/>
      <c r="C734" s="14"/>
      <c r="D734" s="110"/>
      <c r="E734" s="132"/>
      <c r="F734" s="132"/>
      <c r="G734" s="12"/>
      <c r="H734" s="113"/>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4"/>
      <c r="O734" s="89"/>
      <c r="P734" s="14"/>
      <c r="Q734" s="15" t="str">
        <f>IF(OR($O734="",$P734=""),"",INDEX('Hide Me'!$AE$4:$AI$8,MATCH($P734,'Hide Me'!$AD$4:$AD$8,0),MATCH($O734,'Hide Me'!$AE$3:$AI$3,0)))</f>
        <v/>
      </c>
      <c r="R734" s="48" t="str">
        <f>IF($Q734="","",VLOOKUP($Q734,'Hide Me'!$AD$11:$AE$14,2,FALSE))</f>
        <v/>
      </c>
      <c r="S734" s="45"/>
    </row>
    <row r="735" spans="1:19" s="19" customFormat="1" x14ac:dyDescent="0.25">
      <c r="A735" s="20"/>
      <c r="B735" s="90"/>
      <c r="C735" s="14"/>
      <c r="D735" s="110"/>
      <c r="E735" s="132"/>
      <c r="F735" s="132"/>
      <c r="G735" s="12"/>
      <c r="H735" s="113"/>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4"/>
      <c r="O735" s="89"/>
      <c r="P735" s="14"/>
      <c r="Q735" s="15" t="str">
        <f>IF(OR($O735="",$P735=""),"",INDEX('Hide Me'!$AE$4:$AI$8,MATCH($P735,'Hide Me'!$AD$4:$AD$8,0),MATCH($O735,'Hide Me'!$AE$3:$AI$3,0)))</f>
        <v/>
      </c>
      <c r="R735" s="48" t="str">
        <f>IF($Q735="","",VLOOKUP($Q735,'Hide Me'!$AD$11:$AE$14,2,FALSE))</f>
        <v/>
      </c>
      <c r="S735" s="45"/>
    </row>
    <row r="736" spans="1:19" s="19" customFormat="1" x14ac:dyDescent="0.25">
      <c r="A736" s="20"/>
      <c r="B736" s="90"/>
      <c r="C736" s="14"/>
      <c r="D736" s="110"/>
      <c r="E736" s="132"/>
      <c r="F736" s="132"/>
      <c r="G736" s="12"/>
      <c r="H736" s="113"/>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4"/>
      <c r="O736" s="89"/>
      <c r="P736" s="14"/>
      <c r="Q736" s="15" t="str">
        <f>IF(OR($O736="",$P736=""),"",INDEX('Hide Me'!$AE$4:$AI$8,MATCH($P736,'Hide Me'!$AD$4:$AD$8,0),MATCH($O736,'Hide Me'!$AE$3:$AI$3,0)))</f>
        <v/>
      </c>
      <c r="R736" s="48" t="str">
        <f>IF($Q736="","",VLOOKUP($Q736,'Hide Me'!$AD$11:$AE$14,2,FALSE))</f>
        <v/>
      </c>
      <c r="S736" s="45"/>
    </row>
    <row r="737" spans="1:19" s="19" customFormat="1" x14ac:dyDescent="0.25">
      <c r="A737" s="20"/>
      <c r="B737" s="90"/>
      <c r="C737" s="14"/>
      <c r="D737" s="110"/>
      <c r="E737" s="132"/>
      <c r="F737" s="132"/>
      <c r="G737" s="12"/>
      <c r="H737" s="113"/>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4"/>
      <c r="O737" s="89"/>
      <c r="P737" s="14"/>
      <c r="Q737" s="15" t="str">
        <f>IF(OR($O737="",$P737=""),"",INDEX('Hide Me'!$AE$4:$AI$8,MATCH($P737,'Hide Me'!$AD$4:$AD$8,0),MATCH($O737,'Hide Me'!$AE$3:$AI$3,0)))</f>
        <v/>
      </c>
      <c r="R737" s="48" t="str">
        <f>IF($Q737="","",VLOOKUP($Q737,'Hide Me'!$AD$11:$AE$14,2,FALSE))</f>
        <v/>
      </c>
      <c r="S737" s="45"/>
    </row>
    <row r="738" spans="1:19" s="19" customFormat="1" x14ac:dyDescent="0.25">
      <c r="A738" s="20"/>
      <c r="B738" s="90"/>
      <c r="C738" s="14"/>
      <c r="D738" s="110"/>
      <c r="E738" s="132"/>
      <c r="F738" s="132"/>
      <c r="G738" s="12"/>
      <c r="H738" s="113"/>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4"/>
      <c r="O738" s="89"/>
      <c r="P738" s="14"/>
      <c r="Q738" s="15" t="str">
        <f>IF(OR($O738="",$P738=""),"",INDEX('Hide Me'!$AE$4:$AI$8,MATCH($P738,'Hide Me'!$AD$4:$AD$8,0),MATCH($O738,'Hide Me'!$AE$3:$AI$3,0)))</f>
        <v/>
      </c>
      <c r="R738" s="48" t="str">
        <f>IF($Q738="","",VLOOKUP($Q738,'Hide Me'!$AD$11:$AE$14,2,FALSE))</f>
        <v/>
      </c>
      <c r="S738" s="45"/>
    </row>
    <row r="739" spans="1:19" s="19" customFormat="1" x14ac:dyDescent="0.25">
      <c r="A739" s="20"/>
      <c r="B739" s="90"/>
      <c r="C739" s="14"/>
      <c r="D739" s="110"/>
      <c r="E739" s="132"/>
      <c r="F739" s="132"/>
      <c r="G739" s="12"/>
      <c r="H739" s="113"/>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4"/>
      <c r="O739" s="89"/>
      <c r="P739" s="14"/>
      <c r="Q739" s="15" t="str">
        <f>IF(OR($O739="",$P739=""),"",INDEX('Hide Me'!$AE$4:$AI$8,MATCH($P739,'Hide Me'!$AD$4:$AD$8,0),MATCH($O739,'Hide Me'!$AE$3:$AI$3,0)))</f>
        <v/>
      </c>
      <c r="R739" s="48" t="str">
        <f>IF($Q739="","",VLOOKUP($Q739,'Hide Me'!$AD$11:$AE$14,2,FALSE))</f>
        <v/>
      </c>
      <c r="S739" s="45"/>
    </row>
    <row r="740" spans="1:19" s="19" customFormat="1" x14ac:dyDescent="0.25">
      <c r="A740" s="20"/>
      <c r="B740" s="90"/>
      <c r="C740" s="14"/>
      <c r="D740" s="110"/>
      <c r="E740" s="132"/>
      <c r="F740" s="132"/>
      <c r="G740" s="12"/>
      <c r="H740" s="113"/>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4"/>
      <c r="O740" s="89"/>
      <c r="P740" s="14"/>
      <c r="Q740" s="15" t="str">
        <f>IF(OR($O740="",$P740=""),"",INDEX('Hide Me'!$AE$4:$AI$8,MATCH($P740,'Hide Me'!$AD$4:$AD$8,0),MATCH($O740,'Hide Me'!$AE$3:$AI$3,0)))</f>
        <v/>
      </c>
      <c r="R740" s="48" t="str">
        <f>IF($Q740="","",VLOOKUP($Q740,'Hide Me'!$AD$11:$AE$14,2,FALSE))</f>
        <v/>
      </c>
      <c r="S740" s="45"/>
    </row>
    <row r="741" spans="1:19" s="19" customFormat="1" x14ac:dyDescent="0.25">
      <c r="A741" s="20"/>
      <c r="B741" s="90"/>
      <c r="C741" s="14"/>
      <c r="D741" s="110"/>
      <c r="E741" s="132"/>
      <c r="F741" s="132"/>
      <c r="G741" s="12"/>
      <c r="H741" s="113"/>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4"/>
      <c r="O741" s="89"/>
      <c r="P741" s="14"/>
      <c r="Q741" s="15" t="str">
        <f>IF(OR($O741="",$P741=""),"",INDEX('Hide Me'!$AE$4:$AI$8,MATCH($P741,'Hide Me'!$AD$4:$AD$8,0),MATCH($O741,'Hide Me'!$AE$3:$AI$3,0)))</f>
        <v/>
      </c>
      <c r="R741" s="48" t="str">
        <f>IF($Q741="","",VLOOKUP($Q741,'Hide Me'!$AD$11:$AE$14,2,FALSE))</f>
        <v/>
      </c>
      <c r="S741" s="45"/>
    </row>
    <row r="742" spans="1:19" s="19" customFormat="1" x14ac:dyDescent="0.25">
      <c r="A742" s="20"/>
      <c r="B742" s="90"/>
      <c r="C742" s="14"/>
      <c r="D742" s="110"/>
      <c r="E742" s="132"/>
      <c r="F742" s="132"/>
      <c r="G742" s="12"/>
      <c r="H742" s="113"/>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4"/>
      <c r="O742" s="89"/>
      <c r="P742" s="14"/>
      <c r="Q742" s="15" t="str">
        <f>IF(OR($O742="",$P742=""),"",INDEX('Hide Me'!$AE$4:$AI$8,MATCH($P742,'Hide Me'!$AD$4:$AD$8,0),MATCH($O742,'Hide Me'!$AE$3:$AI$3,0)))</f>
        <v/>
      </c>
      <c r="R742" s="48" t="str">
        <f>IF($Q742="","",VLOOKUP($Q742,'Hide Me'!$AD$11:$AE$14,2,FALSE))</f>
        <v/>
      </c>
      <c r="S742" s="45"/>
    </row>
    <row r="743" spans="1:19" s="19" customFormat="1" x14ac:dyDescent="0.25">
      <c r="A743" s="20"/>
      <c r="B743" s="90"/>
      <c r="C743" s="14"/>
      <c r="D743" s="110"/>
      <c r="E743" s="132"/>
      <c r="F743" s="132"/>
      <c r="G743" s="12"/>
      <c r="H743" s="113"/>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4"/>
      <c r="O743" s="89"/>
      <c r="P743" s="14"/>
      <c r="Q743" s="15" t="str">
        <f>IF(OR($O743="",$P743=""),"",INDEX('Hide Me'!$AE$4:$AI$8,MATCH($P743,'Hide Me'!$AD$4:$AD$8,0),MATCH($O743,'Hide Me'!$AE$3:$AI$3,0)))</f>
        <v/>
      </c>
      <c r="R743" s="48" t="str">
        <f>IF($Q743="","",VLOOKUP($Q743,'Hide Me'!$AD$11:$AE$14,2,FALSE))</f>
        <v/>
      </c>
      <c r="S743" s="45"/>
    </row>
    <row r="744" spans="1:19" s="19" customFormat="1" x14ac:dyDescent="0.25">
      <c r="A744" s="20"/>
      <c r="B744" s="90"/>
      <c r="C744" s="14"/>
      <c r="D744" s="110"/>
      <c r="E744" s="132"/>
      <c r="F744" s="132"/>
      <c r="G744" s="12"/>
      <c r="H744" s="113"/>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4"/>
      <c r="O744" s="89"/>
      <c r="P744" s="14"/>
      <c r="Q744" s="15" t="str">
        <f>IF(OR($O744="",$P744=""),"",INDEX('Hide Me'!$AE$4:$AI$8,MATCH($P744,'Hide Me'!$AD$4:$AD$8,0),MATCH($O744,'Hide Me'!$AE$3:$AI$3,0)))</f>
        <v/>
      </c>
      <c r="R744" s="48" t="str">
        <f>IF($Q744="","",VLOOKUP($Q744,'Hide Me'!$AD$11:$AE$14,2,FALSE))</f>
        <v/>
      </c>
      <c r="S744" s="45"/>
    </row>
    <row r="745" spans="1:19" s="19" customFormat="1" x14ac:dyDescent="0.25">
      <c r="A745" s="20"/>
      <c r="B745" s="90"/>
      <c r="C745" s="14"/>
      <c r="D745" s="110"/>
      <c r="E745" s="132"/>
      <c r="F745" s="132"/>
      <c r="G745" s="12"/>
      <c r="H745" s="113"/>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4"/>
      <c r="O745" s="89"/>
      <c r="P745" s="14"/>
      <c r="Q745" s="15" t="str">
        <f>IF(OR($O745="",$P745=""),"",INDEX('Hide Me'!$AE$4:$AI$8,MATCH($P745,'Hide Me'!$AD$4:$AD$8,0),MATCH($O745,'Hide Me'!$AE$3:$AI$3,0)))</f>
        <v/>
      </c>
      <c r="R745" s="48" t="str">
        <f>IF($Q745="","",VLOOKUP($Q745,'Hide Me'!$AD$11:$AE$14,2,FALSE))</f>
        <v/>
      </c>
      <c r="S745" s="45"/>
    </row>
    <row r="746" spans="1:19" s="19" customFormat="1" x14ac:dyDescent="0.25">
      <c r="A746" s="20"/>
      <c r="B746" s="90"/>
      <c r="C746" s="14"/>
      <c r="D746" s="110"/>
      <c r="E746" s="132"/>
      <c r="F746" s="132"/>
      <c r="G746" s="12"/>
      <c r="H746" s="113"/>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4"/>
      <c r="O746" s="89"/>
      <c r="P746" s="14"/>
      <c r="Q746" s="15" t="str">
        <f>IF(OR($O746="",$P746=""),"",INDEX('Hide Me'!$AE$4:$AI$8,MATCH($P746,'Hide Me'!$AD$4:$AD$8,0),MATCH($O746,'Hide Me'!$AE$3:$AI$3,0)))</f>
        <v/>
      </c>
      <c r="R746" s="48" t="str">
        <f>IF($Q746="","",VLOOKUP($Q746,'Hide Me'!$AD$11:$AE$14,2,FALSE))</f>
        <v/>
      </c>
      <c r="S746" s="45"/>
    </row>
    <row r="747" spans="1:19" s="19" customFormat="1" x14ac:dyDescent="0.25">
      <c r="A747" s="20"/>
      <c r="B747" s="90"/>
      <c r="C747" s="14"/>
      <c r="D747" s="110"/>
      <c r="E747" s="132"/>
      <c r="F747" s="132"/>
      <c r="G747" s="12"/>
      <c r="H747" s="113"/>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4"/>
      <c r="O747" s="89"/>
      <c r="P747" s="14"/>
      <c r="Q747" s="15" t="str">
        <f>IF(OR($O747="",$P747=""),"",INDEX('Hide Me'!$AE$4:$AI$8,MATCH($P747,'Hide Me'!$AD$4:$AD$8,0),MATCH($O747,'Hide Me'!$AE$3:$AI$3,0)))</f>
        <v/>
      </c>
      <c r="R747" s="48" t="str">
        <f>IF($Q747="","",VLOOKUP($Q747,'Hide Me'!$AD$11:$AE$14,2,FALSE))</f>
        <v/>
      </c>
      <c r="S747" s="45"/>
    </row>
    <row r="748" spans="1:19" s="19" customFormat="1" x14ac:dyDescent="0.25">
      <c r="A748" s="20"/>
      <c r="B748" s="90"/>
      <c r="C748" s="14"/>
      <c r="D748" s="110"/>
      <c r="E748" s="132"/>
      <c r="F748" s="132"/>
      <c r="G748" s="12"/>
      <c r="H748" s="113"/>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4"/>
      <c r="O748" s="89"/>
      <c r="P748" s="14"/>
      <c r="Q748" s="15" t="str">
        <f>IF(OR($O748="",$P748=""),"",INDEX('Hide Me'!$AE$4:$AI$8,MATCH($P748,'Hide Me'!$AD$4:$AD$8,0),MATCH($O748,'Hide Me'!$AE$3:$AI$3,0)))</f>
        <v/>
      </c>
      <c r="R748" s="48" t="str">
        <f>IF($Q748="","",VLOOKUP($Q748,'Hide Me'!$AD$11:$AE$14,2,FALSE))</f>
        <v/>
      </c>
      <c r="S748" s="45"/>
    </row>
    <row r="749" spans="1:19" s="19" customFormat="1" x14ac:dyDescent="0.25">
      <c r="A749" s="20"/>
      <c r="B749" s="90"/>
      <c r="C749" s="14"/>
      <c r="D749" s="110"/>
      <c r="E749" s="132"/>
      <c r="F749" s="132"/>
      <c r="G749" s="12"/>
      <c r="H749" s="113"/>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4"/>
      <c r="O749" s="89"/>
      <c r="P749" s="14"/>
      <c r="Q749" s="15" t="str">
        <f>IF(OR($O749="",$P749=""),"",INDEX('Hide Me'!$AE$4:$AI$8,MATCH($P749,'Hide Me'!$AD$4:$AD$8,0),MATCH($O749,'Hide Me'!$AE$3:$AI$3,0)))</f>
        <v/>
      </c>
      <c r="R749" s="48" t="str">
        <f>IF($Q749="","",VLOOKUP($Q749,'Hide Me'!$AD$11:$AE$14,2,FALSE))</f>
        <v/>
      </c>
      <c r="S749" s="45"/>
    </row>
    <row r="750" spans="1:19" s="19" customFormat="1" x14ac:dyDescent="0.25">
      <c r="A750" s="20"/>
      <c r="B750" s="90"/>
      <c r="C750" s="14"/>
      <c r="D750" s="110"/>
      <c r="E750" s="132"/>
      <c r="F750" s="132"/>
      <c r="G750" s="12"/>
      <c r="H750" s="113"/>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4"/>
      <c r="O750" s="89"/>
      <c r="P750" s="14"/>
      <c r="Q750" s="15" t="str">
        <f>IF(OR($O750="",$P750=""),"",INDEX('Hide Me'!$AE$4:$AI$8,MATCH($P750,'Hide Me'!$AD$4:$AD$8,0),MATCH($O750,'Hide Me'!$AE$3:$AI$3,0)))</f>
        <v/>
      </c>
      <c r="R750" s="48" t="str">
        <f>IF($Q750="","",VLOOKUP($Q750,'Hide Me'!$AD$11:$AE$14,2,FALSE))</f>
        <v/>
      </c>
      <c r="S750" s="45"/>
    </row>
    <row r="751" spans="1:19" s="19" customFormat="1" x14ac:dyDescent="0.25">
      <c r="A751" s="20"/>
      <c r="B751" s="90"/>
      <c r="C751" s="14"/>
      <c r="D751" s="110"/>
      <c r="E751" s="132"/>
      <c r="F751" s="132"/>
      <c r="G751" s="12"/>
      <c r="H751" s="113"/>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4"/>
      <c r="O751" s="89"/>
      <c r="P751" s="14"/>
      <c r="Q751" s="15" t="str">
        <f>IF(OR($O751="",$P751=""),"",INDEX('Hide Me'!$AE$4:$AI$8,MATCH($P751,'Hide Me'!$AD$4:$AD$8,0),MATCH($O751,'Hide Me'!$AE$3:$AI$3,0)))</f>
        <v/>
      </c>
      <c r="R751" s="48" t="str">
        <f>IF($Q751="","",VLOOKUP($Q751,'Hide Me'!$AD$11:$AE$14,2,FALSE))</f>
        <v/>
      </c>
      <c r="S751" s="45"/>
    </row>
    <row r="752" spans="1:19" s="19" customFormat="1" x14ac:dyDescent="0.25">
      <c r="A752" s="20"/>
      <c r="B752" s="90"/>
      <c r="C752" s="14"/>
      <c r="D752" s="110"/>
      <c r="E752" s="132"/>
      <c r="F752" s="132"/>
      <c r="G752" s="12"/>
      <c r="H752" s="113"/>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4"/>
      <c r="O752" s="89"/>
      <c r="P752" s="14"/>
      <c r="Q752" s="15" t="str">
        <f>IF(OR($O752="",$P752=""),"",INDEX('Hide Me'!$AE$4:$AI$8,MATCH($P752,'Hide Me'!$AD$4:$AD$8,0),MATCH($O752,'Hide Me'!$AE$3:$AI$3,0)))</f>
        <v/>
      </c>
      <c r="R752" s="48" t="str">
        <f>IF($Q752="","",VLOOKUP($Q752,'Hide Me'!$AD$11:$AE$14,2,FALSE))</f>
        <v/>
      </c>
      <c r="S752" s="45"/>
    </row>
    <row r="753" spans="1:19" s="19" customFormat="1" x14ac:dyDescent="0.25">
      <c r="A753" s="20"/>
      <c r="B753" s="90"/>
      <c r="C753" s="14"/>
      <c r="D753" s="110"/>
      <c r="E753" s="132"/>
      <c r="F753" s="132"/>
      <c r="G753" s="12"/>
      <c r="H753" s="113"/>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4"/>
      <c r="O753" s="89"/>
      <c r="P753" s="14"/>
      <c r="Q753" s="15" t="str">
        <f>IF(OR($O753="",$P753=""),"",INDEX('Hide Me'!$AE$4:$AI$8,MATCH($P753,'Hide Me'!$AD$4:$AD$8,0),MATCH($O753,'Hide Me'!$AE$3:$AI$3,0)))</f>
        <v/>
      </c>
      <c r="R753" s="48" t="str">
        <f>IF($Q753="","",VLOOKUP($Q753,'Hide Me'!$AD$11:$AE$14,2,FALSE))</f>
        <v/>
      </c>
      <c r="S753" s="45"/>
    </row>
    <row r="754" spans="1:19" s="19" customFormat="1" x14ac:dyDescent="0.25">
      <c r="A754" s="20"/>
      <c r="B754" s="90"/>
      <c r="C754" s="14"/>
      <c r="D754" s="110"/>
      <c r="E754" s="132"/>
      <c r="F754" s="132"/>
      <c r="G754" s="12"/>
      <c r="H754" s="113"/>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4"/>
      <c r="O754" s="89"/>
      <c r="P754" s="14"/>
      <c r="Q754" s="15" t="str">
        <f>IF(OR($O754="",$P754=""),"",INDEX('Hide Me'!$AE$4:$AI$8,MATCH($P754,'Hide Me'!$AD$4:$AD$8,0),MATCH($O754,'Hide Me'!$AE$3:$AI$3,0)))</f>
        <v/>
      </c>
      <c r="R754" s="48" t="str">
        <f>IF($Q754="","",VLOOKUP($Q754,'Hide Me'!$AD$11:$AE$14,2,FALSE))</f>
        <v/>
      </c>
      <c r="S754" s="45"/>
    </row>
    <row r="755" spans="1:19" s="19" customFormat="1" x14ac:dyDescent="0.25">
      <c r="A755" s="20"/>
      <c r="B755" s="90"/>
      <c r="C755" s="14"/>
      <c r="D755" s="110"/>
      <c r="E755" s="132"/>
      <c r="F755" s="132"/>
      <c r="G755" s="12"/>
      <c r="H755" s="113"/>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4"/>
      <c r="O755" s="89"/>
      <c r="P755" s="14"/>
      <c r="Q755" s="15" t="str">
        <f>IF(OR($O755="",$P755=""),"",INDEX('Hide Me'!$AE$4:$AI$8,MATCH($P755,'Hide Me'!$AD$4:$AD$8,0),MATCH($O755,'Hide Me'!$AE$3:$AI$3,0)))</f>
        <v/>
      </c>
      <c r="R755" s="48" t="str">
        <f>IF($Q755="","",VLOOKUP($Q755,'Hide Me'!$AD$11:$AE$14,2,FALSE))</f>
        <v/>
      </c>
      <c r="S755" s="45"/>
    </row>
    <row r="756" spans="1:19" s="19" customFormat="1" x14ac:dyDescent="0.25">
      <c r="A756" s="20"/>
      <c r="B756" s="90"/>
      <c r="C756" s="14"/>
      <c r="D756" s="110"/>
      <c r="E756" s="132"/>
      <c r="F756" s="132"/>
      <c r="G756" s="12"/>
      <c r="H756" s="113"/>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4"/>
      <c r="O756" s="89"/>
      <c r="P756" s="14"/>
      <c r="Q756" s="15" t="str">
        <f>IF(OR($O756="",$P756=""),"",INDEX('Hide Me'!$AE$4:$AI$8,MATCH($P756,'Hide Me'!$AD$4:$AD$8,0),MATCH($O756,'Hide Me'!$AE$3:$AI$3,0)))</f>
        <v/>
      </c>
      <c r="R756" s="48" t="str">
        <f>IF($Q756="","",VLOOKUP($Q756,'Hide Me'!$AD$11:$AE$14,2,FALSE))</f>
        <v/>
      </c>
      <c r="S756" s="45"/>
    </row>
    <row r="757" spans="1:19" s="19" customFormat="1" x14ac:dyDescent="0.25">
      <c r="A757" s="20"/>
      <c r="B757" s="90"/>
      <c r="C757" s="14"/>
      <c r="D757" s="110"/>
      <c r="E757" s="132"/>
      <c r="F757" s="132"/>
      <c r="G757" s="12"/>
      <c r="H757" s="113"/>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4"/>
      <c r="O757" s="89"/>
      <c r="P757" s="14"/>
      <c r="Q757" s="15" t="str">
        <f>IF(OR($O757="",$P757=""),"",INDEX('Hide Me'!$AE$4:$AI$8,MATCH($P757,'Hide Me'!$AD$4:$AD$8,0),MATCH($O757,'Hide Me'!$AE$3:$AI$3,0)))</f>
        <v/>
      </c>
      <c r="R757" s="48" t="str">
        <f>IF($Q757="","",VLOOKUP($Q757,'Hide Me'!$AD$11:$AE$14,2,FALSE))</f>
        <v/>
      </c>
      <c r="S757" s="45"/>
    </row>
    <row r="758" spans="1:19" s="19" customFormat="1" x14ac:dyDescent="0.25">
      <c r="A758" s="20"/>
      <c r="B758" s="90"/>
      <c r="C758" s="14"/>
      <c r="D758" s="110"/>
      <c r="E758" s="132"/>
      <c r="F758" s="132"/>
      <c r="G758" s="12"/>
      <c r="H758" s="113"/>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4"/>
      <c r="O758" s="89"/>
      <c r="P758" s="14"/>
      <c r="Q758" s="15" t="str">
        <f>IF(OR($O758="",$P758=""),"",INDEX('Hide Me'!$AE$4:$AI$8,MATCH($P758,'Hide Me'!$AD$4:$AD$8,0),MATCH($O758,'Hide Me'!$AE$3:$AI$3,0)))</f>
        <v/>
      </c>
      <c r="R758" s="48" t="str">
        <f>IF($Q758="","",VLOOKUP($Q758,'Hide Me'!$AD$11:$AE$14,2,FALSE))</f>
        <v/>
      </c>
      <c r="S758" s="45"/>
    </row>
    <row r="759" spans="1:19" s="19" customFormat="1" x14ac:dyDescent="0.25">
      <c r="A759" s="20"/>
      <c r="B759" s="90"/>
      <c r="C759" s="14"/>
      <c r="D759" s="110"/>
      <c r="E759" s="132"/>
      <c r="F759" s="132"/>
      <c r="G759" s="12"/>
      <c r="H759" s="113"/>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4"/>
      <c r="O759" s="89"/>
      <c r="P759" s="14"/>
      <c r="Q759" s="15" t="str">
        <f>IF(OR($O759="",$P759=""),"",INDEX('Hide Me'!$AE$4:$AI$8,MATCH($P759,'Hide Me'!$AD$4:$AD$8,0),MATCH($O759,'Hide Me'!$AE$3:$AI$3,0)))</f>
        <v/>
      </c>
      <c r="R759" s="48" t="str">
        <f>IF($Q759="","",VLOOKUP($Q759,'Hide Me'!$AD$11:$AE$14,2,FALSE))</f>
        <v/>
      </c>
      <c r="S759" s="45"/>
    </row>
    <row r="760" spans="1:19" s="19" customFormat="1" x14ac:dyDescent="0.25">
      <c r="A760" s="20"/>
      <c r="B760" s="90"/>
      <c r="C760" s="14"/>
      <c r="D760" s="110"/>
      <c r="E760" s="132"/>
      <c r="F760" s="132"/>
      <c r="G760" s="12"/>
      <c r="H760" s="113"/>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4"/>
      <c r="O760" s="89"/>
      <c r="P760" s="14"/>
      <c r="Q760" s="15" t="str">
        <f>IF(OR($O760="",$P760=""),"",INDEX('Hide Me'!$AE$4:$AI$8,MATCH($P760,'Hide Me'!$AD$4:$AD$8,0),MATCH($O760,'Hide Me'!$AE$3:$AI$3,0)))</f>
        <v/>
      </c>
      <c r="R760" s="48" t="str">
        <f>IF($Q760="","",VLOOKUP($Q760,'Hide Me'!$AD$11:$AE$14,2,FALSE))</f>
        <v/>
      </c>
      <c r="S760" s="45"/>
    </row>
    <row r="761" spans="1:19" s="19" customFormat="1" x14ac:dyDescent="0.25">
      <c r="A761" s="20"/>
      <c r="B761" s="90"/>
      <c r="C761" s="14"/>
      <c r="D761" s="110"/>
      <c r="E761" s="132"/>
      <c r="F761" s="132"/>
      <c r="G761" s="12"/>
      <c r="H761" s="113"/>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4"/>
      <c r="O761" s="89"/>
      <c r="P761" s="14"/>
      <c r="Q761" s="15" t="str">
        <f>IF(OR($O761="",$P761=""),"",INDEX('Hide Me'!$AE$4:$AI$8,MATCH($P761,'Hide Me'!$AD$4:$AD$8,0),MATCH($O761,'Hide Me'!$AE$3:$AI$3,0)))</f>
        <v/>
      </c>
      <c r="R761" s="48" t="str">
        <f>IF($Q761="","",VLOOKUP($Q761,'Hide Me'!$AD$11:$AE$14,2,FALSE))</f>
        <v/>
      </c>
      <c r="S761" s="45"/>
    </row>
    <row r="762" spans="1:19" s="19" customFormat="1" x14ac:dyDescent="0.25">
      <c r="A762" s="20"/>
      <c r="B762" s="90"/>
      <c r="C762" s="14"/>
      <c r="D762" s="110"/>
      <c r="E762" s="132"/>
      <c r="F762" s="132"/>
      <c r="G762" s="12"/>
      <c r="H762" s="113"/>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4"/>
      <c r="O762" s="89"/>
      <c r="P762" s="14"/>
      <c r="Q762" s="15" t="str">
        <f>IF(OR($O762="",$P762=""),"",INDEX('Hide Me'!$AE$4:$AI$8,MATCH($P762,'Hide Me'!$AD$4:$AD$8,0),MATCH($O762,'Hide Me'!$AE$3:$AI$3,0)))</f>
        <v/>
      </c>
      <c r="R762" s="48" t="str">
        <f>IF($Q762="","",VLOOKUP($Q762,'Hide Me'!$AD$11:$AE$14,2,FALSE))</f>
        <v/>
      </c>
      <c r="S762" s="45"/>
    </row>
    <row r="763" spans="1:19" s="19" customFormat="1" x14ac:dyDescent="0.25">
      <c r="A763" s="20"/>
      <c r="B763" s="90"/>
      <c r="C763" s="14"/>
      <c r="D763" s="110"/>
      <c r="E763" s="132"/>
      <c r="F763" s="132"/>
      <c r="G763" s="12"/>
      <c r="H763" s="113"/>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4"/>
      <c r="O763" s="89"/>
      <c r="P763" s="14"/>
      <c r="Q763" s="15" t="str">
        <f>IF(OR($O763="",$P763=""),"",INDEX('Hide Me'!$AE$4:$AI$8,MATCH($P763,'Hide Me'!$AD$4:$AD$8,0),MATCH($O763,'Hide Me'!$AE$3:$AI$3,0)))</f>
        <v/>
      </c>
      <c r="R763" s="48" t="str">
        <f>IF($Q763="","",VLOOKUP($Q763,'Hide Me'!$AD$11:$AE$14,2,FALSE))</f>
        <v/>
      </c>
      <c r="S763" s="45"/>
    </row>
    <row r="764" spans="1:19" s="19" customFormat="1" x14ac:dyDescent="0.25">
      <c r="A764" s="20"/>
      <c r="B764" s="90"/>
      <c r="C764" s="14"/>
      <c r="D764" s="110"/>
      <c r="E764" s="132"/>
      <c r="F764" s="132"/>
      <c r="G764" s="12"/>
      <c r="H764" s="113"/>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4"/>
      <c r="O764" s="89"/>
      <c r="P764" s="14"/>
      <c r="Q764" s="15" t="str">
        <f>IF(OR($O764="",$P764=""),"",INDEX('Hide Me'!$AE$4:$AI$8,MATCH($P764,'Hide Me'!$AD$4:$AD$8,0),MATCH($O764,'Hide Me'!$AE$3:$AI$3,0)))</f>
        <v/>
      </c>
      <c r="R764" s="48" t="str">
        <f>IF($Q764="","",VLOOKUP($Q764,'Hide Me'!$AD$11:$AE$14,2,FALSE))</f>
        <v/>
      </c>
      <c r="S764" s="45"/>
    </row>
    <row r="765" spans="1:19" s="19" customFormat="1" x14ac:dyDescent="0.25">
      <c r="A765" s="20"/>
      <c r="B765" s="90"/>
      <c r="C765" s="14"/>
      <c r="D765" s="110"/>
      <c r="E765" s="132"/>
      <c r="F765" s="132"/>
      <c r="G765" s="12"/>
      <c r="H765" s="113"/>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4"/>
      <c r="O765" s="89"/>
      <c r="P765" s="14"/>
      <c r="Q765" s="15" t="str">
        <f>IF(OR($O765="",$P765=""),"",INDEX('Hide Me'!$AE$4:$AI$8,MATCH($P765,'Hide Me'!$AD$4:$AD$8,0),MATCH($O765,'Hide Me'!$AE$3:$AI$3,0)))</f>
        <v/>
      </c>
      <c r="R765" s="48" t="str">
        <f>IF($Q765="","",VLOOKUP($Q765,'Hide Me'!$AD$11:$AE$14,2,FALSE))</f>
        <v/>
      </c>
      <c r="S765" s="45"/>
    </row>
    <row r="766" spans="1:19" s="19" customFormat="1" x14ac:dyDescent="0.25">
      <c r="A766" s="20"/>
      <c r="B766" s="90"/>
      <c r="C766" s="14"/>
      <c r="D766" s="110"/>
      <c r="E766" s="132"/>
      <c r="F766" s="132"/>
      <c r="G766" s="12"/>
      <c r="H766" s="113"/>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4"/>
      <c r="O766" s="89"/>
      <c r="P766" s="14"/>
      <c r="Q766" s="15" t="str">
        <f>IF(OR($O766="",$P766=""),"",INDEX('Hide Me'!$AE$4:$AI$8,MATCH($P766,'Hide Me'!$AD$4:$AD$8,0),MATCH($O766,'Hide Me'!$AE$3:$AI$3,0)))</f>
        <v/>
      </c>
      <c r="R766" s="48" t="str">
        <f>IF($Q766="","",VLOOKUP($Q766,'Hide Me'!$AD$11:$AE$14,2,FALSE))</f>
        <v/>
      </c>
      <c r="S766" s="45"/>
    </row>
    <row r="767" spans="1:19" s="19" customFormat="1" x14ac:dyDescent="0.25">
      <c r="A767" s="20"/>
      <c r="B767" s="90"/>
      <c r="C767" s="14"/>
      <c r="D767" s="110"/>
      <c r="E767" s="132"/>
      <c r="F767" s="132"/>
      <c r="G767" s="12"/>
      <c r="H767" s="113"/>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4"/>
      <c r="O767" s="89"/>
      <c r="P767" s="14"/>
      <c r="Q767" s="15" t="str">
        <f>IF(OR($O767="",$P767=""),"",INDEX('Hide Me'!$AE$4:$AI$8,MATCH($P767,'Hide Me'!$AD$4:$AD$8,0),MATCH($O767,'Hide Me'!$AE$3:$AI$3,0)))</f>
        <v/>
      </c>
      <c r="R767" s="48" t="str">
        <f>IF($Q767="","",VLOOKUP($Q767,'Hide Me'!$AD$11:$AE$14,2,FALSE))</f>
        <v/>
      </c>
      <c r="S767" s="45"/>
    </row>
    <row r="768" spans="1:19" s="19" customFormat="1" x14ac:dyDescent="0.25">
      <c r="A768" s="20"/>
      <c r="B768" s="90"/>
      <c r="C768" s="14"/>
      <c r="D768" s="110"/>
      <c r="E768" s="132"/>
      <c r="F768" s="132"/>
      <c r="G768" s="12"/>
      <c r="H768" s="113"/>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4"/>
      <c r="O768" s="89"/>
      <c r="P768" s="14"/>
      <c r="Q768" s="15" t="str">
        <f>IF(OR($O768="",$P768=""),"",INDEX('Hide Me'!$AE$4:$AI$8,MATCH($P768,'Hide Me'!$AD$4:$AD$8,0),MATCH($O768,'Hide Me'!$AE$3:$AI$3,0)))</f>
        <v/>
      </c>
      <c r="R768" s="48" t="str">
        <f>IF($Q768="","",VLOOKUP($Q768,'Hide Me'!$AD$11:$AE$14,2,FALSE))</f>
        <v/>
      </c>
      <c r="S768" s="45"/>
    </row>
    <row r="769" spans="1:19" s="19" customFormat="1" x14ac:dyDescent="0.25">
      <c r="A769" s="20"/>
      <c r="B769" s="90"/>
      <c r="C769" s="14"/>
      <c r="D769" s="110"/>
      <c r="E769" s="132"/>
      <c r="F769" s="132"/>
      <c r="G769" s="12"/>
      <c r="H769" s="113"/>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4"/>
      <c r="O769" s="89"/>
      <c r="P769" s="14"/>
      <c r="Q769" s="15" t="str">
        <f>IF(OR($O769="",$P769=""),"",INDEX('Hide Me'!$AE$4:$AI$8,MATCH($P769,'Hide Me'!$AD$4:$AD$8,0),MATCH($O769,'Hide Me'!$AE$3:$AI$3,0)))</f>
        <v/>
      </c>
      <c r="R769" s="48" t="str">
        <f>IF($Q769="","",VLOOKUP($Q769,'Hide Me'!$AD$11:$AE$14,2,FALSE))</f>
        <v/>
      </c>
      <c r="S769" s="45"/>
    </row>
    <row r="770" spans="1:19" s="19" customFormat="1" x14ac:dyDescent="0.25">
      <c r="A770" s="20"/>
      <c r="B770" s="90"/>
      <c r="C770" s="14"/>
      <c r="D770" s="110"/>
      <c r="E770" s="132"/>
      <c r="F770" s="132"/>
      <c r="G770" s="12"/>
      <c r="H770" s="113"/>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4"/>
      <c r="O770" s="89"/>
      <c r="P770" s="14"/>
      <c r="Q770" s="15" t="str">
        <f>IF(OR($O770="",$P770=""),"",INDEX('Hide Me'!$AE$4:$AI$8,MATCH($P770,'Hide Me'!$AD$4:$AD$8,0),MATCH($O770,'Hide Me'!$AE$3:$AI$3,0)))</f>
        <v/>
      </c>
      <c r="R770" s="48" t="str">
        <f>IF($Q770="","",VLOOKUP($Q770,'Hide Me'!$AD$11:$AE$14,2,FALSE))</f>
        <v/>
      </c>
      <c r="S770" s="45"/>
    </row>
    <row r="771" spans="1:19" s="19" customFormat="1" x14ac:dyDescent="0.25">
      <c r="A771" s="20"/>
      <c r="B771" s="90"/>
      <c r="C771" s="14"/>
      <c r="D771" s="110"/>
      <c r="E771" s="132"/>
      <c r="F771" s="132"/>
      <c r="G771" s="12"/>
      <c r="H771" s="113"/>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4"/>
      <c r="O771" s="89"/>
      <c r="P771" s="14"/>
      <c r="Q771" s="15" t="str">
        <f>IF(OR($O771="",$P771=""),"",INDEX('Hide Me'!$AE$4:$AI$8,MATCH($P771,'Hide Me'!$AD$4:$AD$8,0),MATCH($O771,'Hide Me'!$AE$3:$AI$3,0)))</f>
        <v/>
      </c>
      <c r="R771" s="48" t="str">
        <f>IF($Q771="","",VLOOKUP($Q771,'Hide Me'!$AD$11:$AE$14,2,FALSE))</f>
        <v/>
      </c>
      <c r="S771" s="45"/>
    </row>
    <row r="772" spans="1:19" s="19" customFormat="1" x14ac:dyDescent="0.25">
      <c r="A772" s="20"/>
      <c r="B772" s="90"/>
      <c r="C772" s="14"/>
      <c r="D772" s="110"/>
      <c r="E772" s="132"/>
      <c r="F772" s="132"/>
      <c r="G772" s="12"/>
      <c r="H772" s="113"/>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4"/>
      <c r="O772" s="89"/>
      <c r="P772" s="14"/>
      <c r="Q772" s="15" t="str">
        <f>IF(OR($O772="",$P772=""),"",INDEX('Hide Me'!$AE$4:$AI$8,MATCH($P772,'Hide Me'!$AD$4:$AD$8,0),MATCH($O772,'Hide Me'!$AE$3:$AI$3,0)))</f>
        <v/>
      </c>
      <c r="R772" s="48" t="str">
        <f>IF($Q772="","",VLOOKUP($Q772,'Hide Me'!$AD$11:$AE$14,2,FALSE))</f>
        <v/>
      </c>
      <c r="S772" s="45"/>
    </row>
    <row r="773" spans="1:19" s="19" customFormat="1" x14ac:dyDescent="0.25">
      <c r="A773" s="20"/>
      <c r="B773" s="90"/>
      <c r="C773" s="14"/>
      <c r="D773" s="110"/>
      <c r="E773" s="132"/>
      <c r="F773" s="132"/>
      <c r="G773" s="12"/>
      <c r="H773" s="113"/>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4"/>
      <c r="O773" s="89"/>
      <c r="P773" s="14"/>
      <c r="Q773" s="15" t="str">
        <f>IF(OR($O773="",$P773=""),"",INDEX('Hide Me'!$AE$4:$AI$8,MATCH($P773,'Hide Me'!$AD$4:$AD$8,0),MATCH($O773,'Hide Me'!$AE$3:$AI$3,0)))</f>
        <v/>
      </c>
      <c r="R773" s="48" t="str">
        <f>IF($Q773="","",VLOOKUP($Q773,'Hide Me'!$AD$11:$AE$14,2,FALSE))</f>
        <v/>
      </c>
      <c r="S773" s="45"/>
    </row>
    <row r="774" spans="1:19" s="19" customFormat="1" x14ac:dyDescent="0.25">
      <c r="A774" s="20"/>
      <c r="B774" s="90"/>
      <c r="C774" s="14"/>
      <c r="D774" s="110"/>
      <c r="E774" s="132"/>
      <c r="F774" s="132"/>
      <c r="G774" s="12"/>
      <c r="H774" s="113"/>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4"/>
      <c r="O774" s="89"/>
      <c r="P774" s="14"/>
      <c r="Q774" s="15" t="str">
        <f>IF(OR($O774="",$P774=""),"",INDEX('Hide Me'!$AE$4:$AI$8,MATCH($P774,'Hide Me'!$AD$4:$AD$8,0),MATCH($O774,'Hide Me'!$AE$3:$AI$3,0)))</f>
        <v/>
      </c>
      <c r="R774" s="48" t="str">
        <f>IF($Q774="","",VLOOKUP($Q774,'Hide Me'!$AD$11:$AE$14,2,FALSE))</f>
        <v/>
      </c>
      <c r="S774" s="45"/>
    </row>
    <row r="775" spans="1:19" s="19" customFormat="1" x14ac:dyDescent="0.25">
      <c r="A775" s="20"/>
      <c r="B775" s="90"/>
      <c r="C775" s="14"/>
      <c r="D775" s="110"/>
      <c r="E775" s="132"/>
      <c r="F775" s="132"/>
      <c r="G775" s="12"/>
      <c r="H775" s="113"/>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4"/>
      <c r="O775" s="89"/>
      <c r="P775" s="14"/>
      <c r="Q775" s="15" t="str">
        <f>IF(OR($O775="",$P775=""),"",INDEX('Hide Me'!$AE$4:$AI$8,MATCH($P775,'Hide Me'!$AD$4:$AD$8,0),MATCH($O775,'Hide Me'!$AE$3:$AI$3,0)))</f>
        <v/>
      </c>
      <c r="R775" s="48" t="str">
        <f>IF($Q775="","",VLOOKUP($Q775,'Hide Me'!$AD$11:$AE$14,2,FALSE))</f>
        <v/>
      </c>
      <c r="S775" s="45"/>
    </row>
    <row r="776" spans="1:19" s="19" customFormat="1" x14ac:dyDescent="0.25">
      <c r="A776" s="20"/>
      <c r="B776" s="90"/>
      <c r="C776" s="14"/>
      <c r="D776" s="110"/>
      <c r="E776" s="132"/>
      <c r="F776" s="132"/>
      <c r="G776" s="12"/>
      <c r="H776" s="113"/>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4"/>
      <c r="O776" s="89"/>
      <c r="P776" s="14"/>
      <c r="Q776" s="15" t="str">
        <f>IF(OR($O776="",$P776=""),"",INDEX('Hide Me'!$AE$4:$AI$8,MATCH($P776,'Hide Me'!$AD$4:$AD$8,0),MATCH($O776,'Hide Me'!$AE$3:$AI$3,0)))</f>
        <v/>
      </c>
      <c r="R776" s="48" t="str">
        <f>IF($Q776="","",VLOOKUP($Q776,'Hide Me'!$AD$11:$AE$14,2,FALSE))</f>
        <v/>
      </c>
      <c r="S776" s="45"/>
    </row>
    <row r="777" spans="1:19" s="19" customFormat="1" x14ac:dyDescent="0.25">
      <c r="A777" s="20"/>
      <c r="B777" s="90"/>
      <c r="C777" s="14"/>
      <c r="D777" s="110"/>
      <c r="E777" s="132"/>
      <c r="F777" s="132"/>
      <c r="G777" s="12"/>
      <c r="H777" s="113"/>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4"/>
      <c r="O777" s="89"/>
      <c r="P777" s="14"/>
      <c r="Q777" s="15" t="str">
        <f>IF(OR($O777="",$P777=""),"",INDEX('Hide Me'!$AE$4:$AI$8,MATCH($P777,'Hide Me'!$AD$4:$AD$8,0),MATCH($O777,'Hide Me'!$AE$3:$AI$3,0)))</f>
        <v/>
      </c>
      <c r="R777" s="48" t="str">
        <f>IF($Q777="","",VLOOKUP($Q777,'Hide Me'!$AD$11:$AE$14,2,FALSE))</f>
        <v/>
      </c>
      <c r="S777" s="45"/>
    </row>
    <row r="778" spans="1:19" s="19" customFormat="1" x14ac:dyDescent="0.25">
      <c r="A778" s="20"/>
      <c r="B778" s="90"/>
      <c r="C778" s="14"/>
      <c r="D778" s="110"/>
      <c r="E778" s="132"/>
      <c r="F778" s="132"/>
      <c r="G778" s="12"/>
      <c r="H778" s="113"/>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4"/>
      <c r="O778" s="89"/>
      <c r="P778" s="14"/>
      <c r="Q778" s="15" t="str">
        <f>IF(OR($O778="",$P778=""),"",INDEX('Hide Me'!$AE$4:$AI$8,MATCH($P778,'Hide Me'!$AD$4:$AD$8,0),MATCH($O778,'Hide Me'!$AE$3:$AI$3,0)))</f>
        <v/>
      </c>
      <c r="R778" s="48" t="str">
        <f>IF($Q778="","",VLOOKUP($Q778,'Hide Me'!$AD$11:$AE$14,2,FALSE))</f>
        <v/>
      </c>
      <c r="S778" s="45"/>
    </row>
    <row r="779" spans="1:19" s="19" customFormat="1" x14ac:dyDescent="0.25">
      <c r="A779" s="20"/>
      <c r="B779" s="90"/>
      <c r="C779" s="14"/>
      <c r="D779" s="110"/>
      <c r="E779" s="132"/>
      <c r="F779" s="132"/>
      <c r="G779" s="12"/>
      <c r="H779" s="113"/>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4"/>
      <c r="O779" s="89"/>
      <c r="P779" s="14"/>
      <c r="Q779" s="15" t="str">
        <f>IF(OR($O779="",$P779=""),"",INDEX('Hide Me'!$AE$4:$AI$8,MATCH($P779,'Hide Me'!$AD$4:$AD$8,0),MATCH($O779,'Hide Me'!$AE$3:$AI$3,0)))</f>
        <v/>
      </c>
      <c r="R779" s="48" t="str">
        <f>IF($Q779="","",VLOOKUP($Q779,'Hide Me'!$AD$11:$AE$14,2,FALSE))</f>
        <v/>
      </c>
      <c r="S779" s="45"/>
    </row>
    <row r="780" spans="1:19" s="19" customFormat="1" x14ac:dyDescent="0.25">
      <c r="A780" s="20"/>
      <c r="B780" s="90"/>
      <c r="C780" s="14"/>
      <c r="D780" s="110"/>
      <c r="E780" s="132"/>
      <c r="F780" s="132"/>
      <c r="G780" s="12"/>
      <c r="H780" s="113"/>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4"/>
      <c r="O780" s="89"/>
      <c r="P780" s="14"/>
      <c r="Q780" s="15" t="str">
        <f>IF(OR($O780="",$P780=""),"",INDEX('Hide Me'!$AE$4:$AI$8,MATCH($P780,'Hide Me'!$AD$4:$AD$8,0),MATCH($O780,'Hide Me'!$AE$3:$AI$3,0)))</f>
        <v/>
      </c>
      <c r="R780" s="48" t="str">
        <f>IF($Q780="","",VLOOKUP($Q780,'Hide Me'!$AD$11:$AE$14,2,FALSE))</f>
        <v/>
      </c>
      <c r="S780" s="45"/>
    </row>
    <row r="781" spans="1:19" s="19" customFormat="1" x14ac:dyDescent="0.25">
      <c r="A781" s="20"/>
      <c r="B781" s="90"/>
      <c r="C781" s="14"/>
      <c r="D781" s="110"/>
      <c r="E781" s="132"/>
      <c r="F781" s="132"/>
      <c r="G781" s="12"/>
      <c r="H781" s="113"/>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4"/>
      <c r="O781" s="89"/>
      <c r="P781" s="14"/>
      <c r="Q781" s="15" t="str">
        <f>IF(OR($O781="",$P781=""),"",INDEX('Hide Me'!$AE$4:$AI$8,MATCH($P781,'Hide Me'!$AD$4:$AD$8,0),MATCH($O781,'Hide Me'!$AE$3:$AI$3,0)))</f>
        <v/>
      </c>
      <c r="R781" s="48" t="str">
        <f>IF($Q781="","",VLOOKUP($Q781,'Hide Me'!$AD$11:$AE$14,2,FALSE))</f>
        <v/>
      </c>
      <c r="S781" s="45"/>
    </row>
    <row r="782" spans="1:19" s="19" customFormat="1" x14ac:dyDescent="0.25">
      <c r="A782" s="20"/>
      <c r="B782" s="90"/>
      <c r="C782" s="14"/>
      <c r="D782" s="110"/>
      <c r="E782" s="132"/>
      <c r="F782" s="132"/>
      <c r="G782" s="12"/>
      <c r="H782" s="113"/>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4"/>
      <c r="O782" s="89"/>
      <c r="P782" s="14"/>
      <c r="Q782" s="15" t="str">
        <f>IF(OR($O782="",$P782=""),"",INDEX('Hide Me'!$AE$4:$AI$8,MATCH($P782,'Hide Me'!$AD$4:$AD$8,0),MATCH($O782,'Hide Me'!$AE$3:$AI$3,0)))</f>
        <v/>
      </c>
      <c r="R782" s="48" t="str">
        <f>IF($Q782="","",VLOOKUP($Q782,'Hide Me'!$AD$11:$AE$14,2,FALSE))</f>
        <v/>
      </c>
      <c r="S782" s="45"/>
    </row>
    <row r="783" spans="1:19" s="19" customFormat="1" x14ac:dyDescent="0.25">
      <c r="A783" s="20"/>
      <c r="B783" s="90"/>
      <c r="C783" s="14"/>
      <c r="D783" s="110"/>
      <c r="E783" s="132"/>
      <c r="F783" s="132"/>
      <c r="G783" s="12"/>
      <c r="H783" s="113"/>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4"/>
      <c r="O783" s="89"/>
      <c r="P783" s="14"/>
      <c r="Q783" s="15" t="str">
        <f>IF(OR($O783="",$P783=""),"",INDEX('Hide Me'!$AE$4:$AI$8,MATCH($P783,'Hide Me'!$AD$4:$AD$8,0),MATCH($O783,'Hide Me'!$AE$3:$AI$3,0)))</f>
        <v/>
      </c>
      <c r="R783" s="48" t="str">
        <f>IF($Q783="","",VLOOKUP($Q783,'Hide Me'!$AD$11:$AE$14,2,FALSE))</f>
        <v/>
      </c>
      <c r="S783" s="45"/>
    </row>
    <row r="784" spans="1:19" s="19" customFormat="1" x14ac:dyDescent="0.25">
      <c r="A784" s="20"/>
      <c r="B784" s="90"/>
      <c r="C784" s="14"/>
      <c r="D784" s="110"/>
      <c r="E784" s="132"/>
      <c r="F784" s="132"/>
      <c r="G784" s="12"/>
      <c r="H784" s="113"/>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4"/>
      <c r="O784" s="89"/>
      <c r="P784" s="14"/>
      <c r="Q784" s="15" t="str">
        <f>IF(OR($O784="",$P784=""),"",INDEX('Hide Me'!$AE$4:$AI$8,MATCH($P784,'Hide Me'!$AD$4:$AD$8,0),MATCH($O784,'Hide Me'!$AE$3:$AI$3,0)))</f>
        <v/>
      </c>
      <c r="R784" s="48" t="str">
        <f>IF($Q784="","",VLOOKUP($Q784,'Hide Me'!$AD$11:$AE$14,2,FALSE))</f>
        <v/>
      </c>
      <c r="S784" s="45"/>
    </row>
    <row r="785" spans="1:19" s="19" customFormat="1" x14ac:dyDescent="0.25">
      <c r="A785" s="20"/>
      <c r="B785" s="90"/>
      <c r="C785" s="14"/>
      <c r="D785" s="110"/>
      <c r="E785" s="132"/>
      <c r="F785" s="132"/>
      <c r="G785" s="12"/>
      <c r="H785" s="113"/>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4"/>
      <c r="O785" s="89"/>
      <c r="P785" s="14"/>
      <c r="Q785" s="15" t="str">
        <f>IF(OR($O785="",$P785=""),"",INDEX('Hide Me'!$AE$4:$AI$8,MATCH($P785,'Hide Me'!$AD$4:$AD$8,0),MATCH($O785,'Hide Me'!$AE$3:$AI$3,0)))</f>
        <v/>
      </c>
      <c r="R785" s="48" t="str">
        <f>IF($Q785="","",VLOOKUP($Q785,'Hide Me'!$AD$11:$AE$14,2,FALSE))</f>
        <v/>
      </c>
      <c r="S785" s="45"/>
    </row>
    <row r="786" spans="1:19" s="19" customFormat="1" x14ac:dyDescent="0.25">
      <c r="A786" s="20"/>
      <c r="B786" s="90"/>
      <c r="C786" s="14"/>
      <c r="D786" s="110"/>
      <c r="E786" s="132"/>
      <c r="F786" s="132"/>
      <c r="G786" s="12"/>
      <c r="H786" s="113"/>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4"/>
      <c r="O786" s="89"/>
      <c r="P786" s="14"/>
      <c r="Q786" s="15" t="str">
        <f>IF(OR($O786="",$P786=""),"",INDEX('Hide Me'!$AE$4:$AI$8,MATCH($P786,'Hide Me'!$AD$4:$AD$8,0),MATCH($O786,'Hide Me'!$AE$3:$AI$3,0)))</f>
        <v/>
      </c>
      <c r="R786" s="48" t="str">
        <f>IF($Q786="","",VLOOKUP($Q786,'Hide Me'!$AD$11:$AE$14,2,FALSE))</f>
        <v/>
      </c>
      <c r="S786" s="45"/>
    </row>
    <row r="787" spans="1:19" s="19" customFormat="1" x14ac:dyDescent="0.25">
      <c r="A787" s="20"/>
      <c r="B787" s="90"/>
      <c r="C787" s="14"/>
      <c r="D787" s="110"/>
      <c r="E787" s="132"/>
      <c r="F787" s="132"/>
      <c r="G787" s="12"/>
      <c r="H787" s="113"/>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4"/>
      <c r="O787" s="89"/>
      <c r="P787" s="14"/>
      <c r="Q787" s="15" t="str">
        <f>IF(OR($O787="",$P787=""),"",INDEX('Hide Me'!$AE$4:$AI$8,MATCH($P787,'Hide Me'!$AD$4:$AD$8,0),MATCH($O787,'Hide Me'!$AE$3:$AI$3,0)))</f>
        <v/>
      </c>
      <c r="R787" s="48" t="str">
        <f>IF($Q787="","",VLOOKUP($Q787,'Hide Me'!$AD$11:$AE$14,2,FALSE))</f>
        <v/>
      </c>
      <c r="S787" s="45"/>
    </row>
    <row r="788" spans="1:19" s="19" customFormat="1" x14ac:dyDescent="0.25">
      <c r="A788" s="20"/>
      <c r="B788" s="90"/>
      <c r="C788" s="14"/>
      <c r="D788" s="110"/>
      <c r="E788" s="132"/>
      <c r="F788" s="132"/>
      <c r="G788" s="12"/>
      <c r="H788" s="113"/>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4"/>
      <c r="O788" s="89"/>
      <c r="P788" s="14"/>
      <c r="Q788" s="15" t="str">
        <f>IF(OR($O788="",$P788=""),"",INDEX('Hide Me'!$AE$4:$AI$8,MATCH($P788,'Hide Me'!$AD$4:$AD$8,0),MATCH($O788,'Hide Me'!$AE$3:$AI$3,0)))</f>
        <v/>
      </c>
      <c r="R788" s="48" t="str">
        <f>IF($Q788="","",VLOOKUP($Q788,'Hide Me'!$AD$11:$AE$14,2,FALSE))</f>
        <v/>
      </c>
      <c r="S788" s="45"/>
    </row>
    <row r="789" spans="1:19" s="19" customFormat="1" x14ac:dyDescent="0.25">
      <c r="A789" s="20"/>
      <c r="B789" s="90"/>
      <c r="C789" s="14"/>
      <c r="D789" s="110"/>
      <c r="E789" s="132"/>
      <c r="F789" s="132"/>
      <c r="G789" s="12"/>
      <c r="H789" s="113"/>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4"/>
      <c r="O789" s="89"/>
      <c r="P789" s="14"/>
      <c r="Q789" s="15" t="str">
        <f>IF(OR($O789="",$P789=""),"",INDEX('Hide Me'!$AE$4:$AI$8,MATCH($P789,'Hide Me'!$AD$4:$AD$8,0),MATCH($O789,'Hide Me'!$AE$3:$AI$3,0)))</f>
        <v/>
      </c>
      <c r="R789" s="48" t="str">
        <f>IF($Q789="","",VLOOKUP($Q789,'Hide Me'!$AD$11:$AE$14,2,FALSE))</f>
        <v/>
      </c>
      <c r="S789" s="45"/>
    </row>
    <row r="790" spans="1:19" s="19" customFormat="1" x14ac:dyDescent="0.25">
      <c r="A790" s="20"/>
      <c r="B790" s="90"/>
      <c r="C790" s="14"/>
      <c r="D790" s="110"/>
      <c r="E790" s="132"/>
      <c r="F790" s="132"/>
      <c r="G790" s="12"/>
      <c r="H790" s="113"/>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4"/>
      <c r="O790" s="89"/>
      <c r="P790" s="14"/>
      <c r="Q790" s="15" t="str">
        <f>IF(OR($O790="",$P790=""),"",INDEX('Hide Me'!$AE$4:$AI$8,MATCH($P790,'Hide Me'!$AD$4:$AD$8,0),MATCH($O790,'Hide Me'!$AE$3:$AI$3,0)))</f>
        <v/>
      </c>
      <c r="R790" s="48" t="str">
        <f>IF($Q790="","",VLOOKUP($Q790,'Hide Me'!$AD$11:$AE$14,2,FALSE))</f>
        <v/>
      </c>
      <c r="S790" s="45"/>
    </row>
    <row r="791" spans="1:19" s="19" customFormat="1" x14ac:dyDescent="0.25">
      <c r="A791" s="20"/>
      <c r="B791" s="90"/>
      <c r="C791" s="14"/>
      <c r="D791" s="110"/>
      <c r="E791" s="132"/>
      <c r="F791" s="132"/>
      <c r="G791" s="12"/>
      <c r="H791" s="113"/>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4"/>
      <c r="O791" s="89"/>
      <c r="P791" s="14"/>
      <c r="Q791" s="15" t="str">
        <f>IF(OR($O791="",$P791=""),"",INDEX('Hide Me'!$AE$4:$AI$8,MATCH($P791,'Hide Me'!$AD$4:$AD$8,0),MATCH($O791,'Hide Me'!$AE$3:$AI$3,0)))</f>
        <v/>
      </c>
      <c r="R791" s="48" t="str">
        <f>IF($Q791="","",VLOOKUP($Q791,'Hide Me'!$AD$11:$AE$14,2,FALSE))</f>
        <v/>
      </c>
      <c r="S791" s="45"/>
    </row>
    <row r="792" spans="1:19" s="19" customFormat="1" x14ac:dyDescent="0.25">
      <c r="A792" s="20"/>
      <c r="B792" s="90"/>
      <c r="C792" s="14"/>
      <c r="D792" s="110"/>
      <c r="E792" s="132"/>
      <c r="F792" s="132"/>
      <c r="G792" s="12"/>
      <c r="H792" s="113"/>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4"/>
      <c r="O792" s="89"/>
      <c r="P792" s="14"/>
      <c r="Q792" s="15" t="str">
        <f>IF(OR($O792="",$P792=""),"",INDEX('Hide Me'!$AE$4:$AI$8,MATCH($P792,'Hide Me'!$AD$4:$AD$8,0),MATCH($O792,'Hide Me'!$AE$3:$AI$3,0)))</f>
        <v/>
      </c>
      <c r="R792" s="48" t="str">
        <f>IF($Q792="","",VLOOKUP($Q792,'Hide Me'!$AD$11:$AE$14,2,FALSE))</f>
        <v/>
      </c>
      <c r="S792" s="45"/>
    </row>
    <row r="793" spans="1:19" s="19" customFormat="1" x14ac:dyDescent="0.25">
      <c r="A793" s="20"/>
      <c r="B793" s="90"/>
      <c r="C793" s="14"/>
      <c r="D793" s="110"/>
      <c r="E793" s="132"/>
      <c r="F793" s="132"/>
      <c r="G793" s="12"/>
      <c r="H793" s="113"/>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4"/>
      <c r="O793" s="89"/>
      <c r="P793" s="14"/>
      <c r="Q793" s="15" t="str">
        <f>IF(OR($O793="",$P793=""),"",INDEX('Hide Me'!$AE$4:$AI$8,MATCH($P793,'Hide Me'!$AD$4:$AD$8,0),MATCH($O793,'Hide Me'!$AE$3:$AI$3,0)))</f>
        <v/>
      </c>
      <c r="R793" s="48" t="str">
        <f>IF($Q793="","",VLOOKUP($Q793,'Hide Me'!$AD$11:$AE$14,2,FALSE))</f>
        <v/>
      </c>
      <c r="S793" s="45"/>
    </row>
    <row r="794" spans="1:19" s="19" customFormat="1" x14ac:dyDescent="0.25">
      <c r="A794" s="20"/>
      <c r="B794" s="90"/>
      <c r="C794" s="14"/>
      <c r="D794" s="110"/>
      <c r="E794" s="132"/>
      <c r="F794" s="132"/>
      <c r="G794" s="12"/>
      <c r="H794" s="113"/>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4"/>
      <c r="O794" s="89"/>
      <c r="P794" s="14"/>
      <c r="Q794" s="15" t="str">
        <f>IF(OR($O794="",$P794=""),"",INDEX('Hide Me'!$AE$4:$AI$8,MATCH($P794,'Hide Me'!$AD$4:$AD$8,0),MATCH($O794,'Hide Me'!$AE$3:$AI$3,0)))</f>
        <v/>
      </c>
      <c r="R794" s="48" t="str">
        <f>IF($Q794="","",VLOOKUP($Q794,'Hide Me'!$AD$11:$AE$14,2,FALSE))</f>
        <v/>
      </c>
      <c r="S794" s="45"/>
    </row>
    <row r="795" spans="1:19" s="19" customFormat="1" x14ac:dyDescent="0.25">
      <c r="A795" s="20"/>
      <c r="B795" s="90"/>
      <c r="C795" s="14"/>
      <c r="D795" s="110"/>
      <c r="E795" s="132"/>
      <c r="F795" s="132"/>
      <c r="G795" s="12"/>
      <c r="H795" s="113"/>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4"/>
      <c r="O795" s="89"/>
      <c r="P795" s="14"/>
      <c r="Q795" s="15" t="str">
        <f>IF(OR($O795="",$P795=""),"",INDEX('Hide Me'!$AE$4:$AI$8,MATCH($P795,'Hide Me'!$AD$4:$AD$8,0),MATCH($O795,'Hide Me'!$AE$3:$AI$3,0)))</f>
        <v/>
      </c>
      <c r="R795" s="48" t="str">
        <f>IF($Q795="","",VLOOKUP($Q795,'Hide Me'!$AD$11:$AE$14,2,FALSE))</f>
        <v/>
      </c>
      <c r="S795" s="45"/>
    </row>
    <row r="796" spans="1:19" s="19" customFormat="1" x14ac:dyDescent="0.25">
      <c r="A796" s="20"/>
      <c r="B796" s="90"/>
      <c r="C796" s="14"/>
      <c r="D796" s="110"/>
      <c r="E796" s="132"/>
      <c r="F796" s="132"/>
      <c r="G796" s="12"/>
      <c r="H796" s="113"/>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4"/>
      <c r="O796" s="89"/>
      <c r="P796" s="14"/>
      <c r="Q796" s="15" t="str">
        <f>IF(OR($O796="",$P796=""),"",INDEX('Hide Me'!$AE$4:$AI$8,MATCH($P796,'Hide Me'!$AD$4:$AD$8,0),MATCH($O796,'Hide Me'!$AE$3:$AI$3,0)))</f>
        <v/>
      </c>
      <c r="R796" s="48" t="str">
        <f>IF($Q796="","",VLOOKUP($Q796,'Hide Me'!$AD$11:$AE$14,2,FALSE))</f>
        <v/>
      </c>
      <c r="S796" s="45"/>
    </row>
    <row r="797" spans="1:19" s="19" customFormat="1" x14ac:dyDescent="0.25">
      <c r="A797" s="20"/>
      <c r="B797" s="90"/>
      <c r="C797" s="14"/>
      <c r="D797" s="110"/>
      <c r="E797" s="132"/>
      <c r="F797" s="132"/>
      <c r="G797" s="12"/>
      <c r="H797" s="113"/>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4"/>
      <c r="O797" s="89"/>
      <c r="P797" s="14"/>
      <c r="Q797" s="15" t="str">
        <f>IF(OR($O797="",$P797=""),"",INDEX('Hide Me'!$AE$4:$AI$8,MATCH($P797,'Hide Me'!$AD$4:$AD$8,0),MATCH($O797,'Hide Me'!$AE$3:$AI$3,0)))</f>
        <v/>
      </c>
      <c r="R797" s="48" t="str">
        <f>IF($Q797="","",VLOOKUP($Q797,'Hide Me'!$AD$11:$AE$14,2,FALSE))</f>
        <v/>
      </c>
      <c r="S797" s="45"/>
    </row>
    <row r="798" spans="1:19" s="19" customFormat="1" x14ac:dyDescent="0.25">
      <c r="A798" s="20"/>
      <c r="B798" s="90"/>
      <c r="C798" s="14"/>
      <c r="D798" s="110"/>
      <c r="E798" s="132"/>
      <c r="F798" s="132"/>
      <c r="G798" s="12"/>
      <c r="H798" s="113"/>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4"/>
      <c r="O798" s="89"/>
      <c r="P798" s="14"/>
      <c r="Q798" s="15" t="str">
        <f>IF(OR($O798="",$P798=""),"",INDEX('Hide Me'!$AE$4:$AI$8,MATCH($P798,'Hide Me'!$AD$4:$AD$8,0),MATCH($O798,'Hide Me'!$AE$3:$AI$3,0)))</f>
        <v/>
      </c>
      <c r="R798" s="48" t="str">
        <f>IF($Q798="","",VLOOKUP($Q798,'Hide Me'!$AD$11:$AE$14,2,FALSE))</f>
        <v/>
      </c>
      <c r="S798" s="45"/>
    </row>
    <row r="799" spans="1:19" s="19" customFormat="1" x14ac:dyDescent="0.25">
      <c r="A799" s="20"/>
      <c r="B799" s="90"/>
      <c r="C799" s="14"/>
      <c r="D799" s="110"/>
      <c r="E799" s="132"/>
      <c r="F799" s="132"/>
      <c r="G799" s="12"/>
      <c r="H799" s="113"/>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4"/>
      <c r="O799" s="89"/>
      <c r="P799" s="14"/>
      <c r="Q799" s="15" t="str">
        <f>IF(OR($O799="",$P799=""),"",INDEX('Hide Me'!$AE$4:$AI$8,MATCH($P799,'Hide Me'!$AD$4:$AD$8,0),MATCH($O799,'Hide Me'!$AE$3:$AI$3,0)))</f>
        <v/>
      </c>
      <c r="R799" s="48" t="str">
        <f>IF($Q799="","",VLOOKUP($Q799,'Hide Me'!$AD$11:$AE$14,2,FALSE))</f>
        <v/>
      </c>
      <c r="S799" s="45"/>
    </row>
    <row r="800" spans="1:19" s="19" customFormat="1" x14ac:dyDescent="0.25">
      <c r="A800" s="20"/>
      <c r="B800" s="90"/>
      <c r="C800" s="14"/>
      <c r="D800" s="110"/>
      <c r="E800" s="132"/>
      <c r="F800" s="132"/>
      <c r="G800" s="12"/>
      <c r="H800" s="113"/>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4"/>
      <c r="O800" s="89"/>
      <c r="P800" s="14"/>
      <c r="Q800" s="15" t="str">
        <f>IF(OR($O800="",$P800=""),"",INDEX('Hide Me'!$AE$4:$AI$8,MATCH($P800,'Hide Me'!$AD$4:$AD$8,0),MATCH($O800,'Hide Me'!$AE$3:$AI$3,0)))</f>
        <v/>
      </c>
      <c r="R800" s="48" t="str">
        <f>IF($Q800="","",VLOOKUP($Q800,'Hide Me'!$AD$11:$AE$14,2,FALSE))</f>
        <v/>
      </c>
      <c r="S800" s="45"/>
    </row>
    <row r="801" spans="1:19" s="19" customFormat="1" x14ac:dyDescent="0.25">
      <c r="A801" s="20"/>
      <c r="B801" s="90"/>
      <c r="C801" s="14"/>
      <c r="D801" s="110"/>
      <c r="E801" s="132"/>
      <c r="F801" s="132"/>
      <c r="G801" s="12"/>
      <c r="H801" s="113"/>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4"/>
      <c r="O801" s="89"/>
      <c r="P801" s="14"/>
      <c r="Q801" s="15" t="str">
        <f>IF(OR($O801="",$P801=""),"",INDEX('Hide Me'!$AE$4:$AI$8,MATCH($P801,'Hide Me'!$AD$4:$AD$8,0),MATCH($O801,'Hide Me'!$AE$3:$AI$3,0)))</f>
        <v/>
      </c>
      <c r="R801" s="48" t="str">
        <f>IF($Q801="","",VLOOKUP($Q801,'Hide Me'!$AD$11:$AE$14,2,FALSE))</f>
        <v/>
      </c>
      <c r="S801" s="45"/>
    </row>
    <row r="802" spans="1:19" s="19" customFormat="1" x14ac:dyDescent="0.25">
      <c r="A802" s="20"/>
      <c r="B802" s="90"/>
      <c r="C802" s="14"/>
      <c r="D802" s="110"/>
      <c r="E802" s="132"/>
      <c r="F802" s="132"/>
      <c r="G802" s="12"/>
      <c r="H802" s="113"/>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4"/>
      <c r="O802" s="89"/>
      <c r="P802" s="14"/>
      <c r="Q802" s="15" t="str">
        <f>IF(OR($O802="",$P802=""),"",INDEX('Hide Me'!$AE$4:$AI$8,MATCH($P802,'Hide Me'!$AD$4:$AD$8,0),MATCH($O802,'Hide Me'!$AE$3:$AI$3,0)))</f>
        <v/>
      </c>
      <c r="R802" s="48" t="str">
        <f>IF($Q802="","",VLOOKUP($Q802,'Hide Me'!$AD$11:$AE$14,2,FALSE))</f>
        <v/>
      </c>
      <c r="S802" s="45"/>
    </row>
    <row r="803" spans="1:19" s="19" customFormat="1" x14ac:dyDescent="0.25">
      <c r="A803" s="20"/>
      <c r="B803" s="90"/>
      <c r="C803" s="14"/>
      <c r="D803" s="110"/>
      <c r="E803" s="132"/>
      <c r="F803" s="132"/>
      <c r="G803" s="12"/>
      <c r="H803" s="113"/>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4"/>
      <c r="O803" s="89"/>
      <c r="P803" s="14"/>
      <c r="Q803" s="15" t="str">
        <f>IF(OR($O803="",$P803=""),"",INDEX('Hide Me'!$AE$4:$AI$8,MATCH($P803,'Hide Me'!$AD$4:$AD$8,0),MATCH($O803,'Hide Me'!$AE$3:$AI$3,0)))</f>
        <v/>
      </c>
      <c r="R803" s="48" t="str">
        <f>IF($Q803="","",VLOOKUP($Q803,'Hide Me'!$AD$11:$AE$14,2,FALSE))</f>
        <v/>
      </c>
      <c r="S803" s="45"/>
    </row>
    <row r="804" spans="1:19" s="19" customFormat="1" x14ac:dyDescent="0.25">
      <c r="A804" s="20"/>
      <c r="B804" s="90"/>
      <c r="C804" s="14"/>
      <c r="D804" s="110"/>
      <c r="E804" s="132"/>
      <c r="F804" s="132"/>
      <c r="G804" s="12"/>
      <c r="H804" s="113"/>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4"/>
      <c r="O804" s="89"/>
      <c r="P804" s="14"/>
      <c r="Q804" s="15" t="str">
        <f>IF(OR($O804="",$P804=""),"",INDEX('Hide Me'!$AE$4:$AI$8,MATCH($P804,'Hide Me'!$AD$4:$AD$8,0),MATCH($O804,'Hide Me'!$AE$3:$AI$3,0)))</f>
        <v/>
      </c>
      <c r="R804" s="48" t="str">
        <f>IF($Q804="","",VLOOKUP($Q804,'Hide Me'!$AD$11:$AE$14,2,FALSE))</f>
        <v/>
      </c>
      <c r="S804" s="45"/>
    </row>
    <row r="805" spans="1:19" s="19" customFormat="1" x14ac:dyDescent="0.25">
      <c r="A805" s="20"/>
      <c r="B805" s="90"/>
      <c r="C805" s="14"/>
      <c r="D805" s="110"/>
      <c r="E805" s="132"/>
      <c r="F805" s="132"/>
      <c r="G805" s="12"/>
      <c r="H805" s="113"/>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4"/>
      <c r="O805" s="89"/>
      <c r="P805" s="14"/>
      <c r="Q805" s="15" t="str">
        <f>IF(OR($O805="",$P805=""),"",INDEX('Hide Me'!$AE$4:$AI$8,MATCH($P805,'Hide Me'!$AD$4:$AD$8,0),MATCH($O805,'Hide Me'!$AE$3:$AI$3,0)))</f>
        <v/>
      </c>
      <c r="R805" s="48" t="str">
        <f>IF($Q805="","",VLOOKUP($Q805,'Hide Me'!$AD$11:$AE$14,2,FALSE))</f>
        <v/>
      </c>
      <c r="S805" s="45"/>
    </row>
    <row r="806" spans="1:19" s="19" customFormat="1" x14ac:dyDescent="0.25">
      <c r="A806" s="20"/>
      <c r="B806" s="90"/>
      <c r="C806" s="14"/>
      <c r="D806" s="110"/>
      <c r="E806" s="132"/>
      <c r="F806" s="132"/>
      <c r="G806" s="12"/>
      <c r="H806" s="113"/>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4"/>
      <c r="O806" s="89"/>
      <c r="P806" s="14"/>
      <c r="Q806" s="15" t="str">
        <f>IF(OR($O806="",$P806=""),"",INDEX('Hide Me'!$AE$4:$AI$8,MATCH($P806,'Hide Me'!$AD$4:$AD$8,0),MATCH($O806,'Hide Me'!$AE$3:$AI$3,0)))</f>
        <v/>
      </c>
      <c r="R806" s="48" t="str">
        <f>IF($Q806="","",VLOOKUP($Q806,'Hide Me'!$AD$11:$AE$14,2,FALSE))</f>
        <v/>
      </c>
      <c r="S806" s="45"/>
    </row>
    <row r="807" spans="1:19" s="19" customFormat="1" x14ac:dyDescent="0.25">
      <c r="A807" s="20"/>
      <c r="B807" s="90"/>
      <c r="C807" s="14"/>
      <c r="D807" s="110"/>
      <c r="E807" s="132"/>
      <c r="F807" s="132"/>
      <c r="G807" s="12"/>
      <c r="H807" s="113"/>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4"/>
      <c r="O807" s="89"/>
      <c r="P807" s="14"/>
      <c r="Q807" s="15" t="str">
        <f>IF(OR($O807="",$P807=""),"",INDEX('Hide Me'!$AE$4:$AI$8,MATCH($P807,'Hide Me'!$AD$4:$AD$8,0),MATCH($O807,'Hide Me'!$AE$3:$AI$3,0)))</f>
        <v/>
      </c>
      <c r="R807" s="48" t="str">
        <f>IF($Q807="","",VLOOKUP($Q807,'Hide Me'!$AD$11:$AE$14,2,FALSE))</f>
        <v/>
      </c>
      <c r="S807" s="45"/>
    </row>
    <row r="808" spans="1:19" s="19" customFormat="1" x14ac:dyDescent="0.25">
      <c r="A808" s="20"/>
      <c r="B808" s="90"/>
      <c r="C808" s="14"/>
      <c r="D808" s="110"/>
      <c r="E808" s="132"/>
      <c r="F808" s="132"/>
      <c r="G808" s="12"/>
      <c r="H808" s="113"/>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4"/>
      <c r="O808" s="89"/>
      <c r="P808" s="14"/>
      <c r="Q808" s="15" t="str">
        <f>IF(OR($O808="",$P808=""),"",INDEX('Hide Me'!$AE$4:$AI$8,MATCH($P808,'Hide Me'!$AD$4:$AD$8,0),MATCH($O808,'Hide Me'!$AE$3:$AI$3,0)))</f>
        <v/>
      </c>
      <c r="R808" s="48" t="str">
        <f>IF($Q808="","",VLOOKUP($Q808,'Hide Me'!$AD$11:$AE$14,2,FALSE))</f>
        <v/>
      </c>
      <c r="S808" s="45"/>
    </row>
    <row r="809" spans="1:19" s="19" customFormat="1" x14ac:dyDescent="0.25">
      <c r="A809" s="20"/>
      <c r="B809" s="90"/>
      <c r="C809" s="14"/>
      <c r="D809" s="110"/>
      <c r="E809" s="132"/>
      <c r="F809" s="132"/>
      <c r="G809" s="12"/>
      <c r="H809" s="113"/>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4"/>
      <c r="O809" s="89"/>
      <c r="P809" s="14"/>
      <c r="Q809" s="15" t="str">
        <f>IF(OR($O809="",$P809=""),"",INDEX('Hide Me'!$AE$4:$AI$8,MATCH($P809,'Hide Me'!$AD$4:$AD$8,0),MATCH($O809,'Hide Me'!$AE$3:$AI$3,0)))</f>
        <v/>
      </c>
      <c r="R809" s="48" t="str">
        <f>IF($Q809="","",VLOOKUP($Q809,'Hide Me'!$AD$11:$AE$14,2,FALSE))</f>
        <v/>
      </c>
      <c r="S809" s="45"/>
    </row>
    <row r="810" spans="1:19" s="19" customFormat="1" x14ac:dyDescent="0.25">
      <c r="A810" s="20"/>
      <c r="B810" s="90"/>
      <c r="C810" s="14"/>
      <c r="D810" s="110"/>
      <c r="E810" s="132"/>
      <c r="F810" s="132"/>
      <c r="G810" s="12"/>
      <c r="H810" s="113"/>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4"/>
      <c r="O810" s="89"/>
      <c r="P810" s="14"/>
      <c r="Q810" s="15" t="str">
        <f>IF(OR($O810="",$P810=""),"",INDEX('Hide Me'!$AE$4:$AI$8,MATCH($P810,'Hide Me'!$AD$4:$AD$8,0),MATCH($O810,'Hide Me'!$AE$3:$AI$3,0)))</f>
        <v/>
      </c>
      <c r="R810" s="48" t="str">
        <f>IF($Q810="","",VLOOKUP($Q810,'Hide Me'!$AD$11:$AE$14,2,FALSE))</f>
        <v/>
      </c>
      <c r="S810" s="45"/>
    </row>
    <row r="811" spans="1:19" s="19" customFormat="1" x14ac:dyDescent="0.25">
      <c r="A811" s="20"/>
      <c r="B811" s="90"/>
      <c r="C811" s="14"/>
      <c r="D811" s="110"/>
      <c r="E811" s="132"/>
      <c r="F811" s="132"/>
      <c r="G811" s="12"/>
      <c r="H811" s="113"/>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4"/>
      <c r="O811" s="89"/>
      <c r="P811" s="14"/>
      <c r="Q811" s="15" t="str">
        <f>IF(OR($O811="",$P811=""),"",INDEX('Hide Me'!$AE$4:$AI$8,MATCH($P811,'Hide Me'!$AD$4:$AD$8,0),MATCH($O811,'Hide Me'!$AE$3:$AI$3,0)))</f>
        <v/>
      </c>
      <c r="R811" s="48" t="str">
        <f>IF($Q811="","",VLOOKUP($Q811,'Hide Me'!$AD$11:$AE$14,2,FALSE))</f>
        <v/>
      </c>
      <c r="S811" s="45"/>
    </row>
    <row r="812" spans="1:19" s="19" customFormat="1" x14ac:dyDescent="0.25">
      <c r="A812" s="20"/>
      <c r="B812" s="90"/>
      <c r="C812" s="14"/>
      <c r="D812" s="110"/>
      <c r="E812" s="132"/>
      <c r="F812" s="132"/>
      <c r="G812" s="12"/>
      <c r="H812" s="113"/>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4"/>
      <c r="O812" s="89"/>
      <c r="P812" s="14"/>
      <c r="Q812" s="15" t="str">
        <f>IF(OR($O812="",$P812=""),"",INDEX('Hide Me'!$AE$4:$AI$8,MATCH($P812,'Hide Me'!$AD$4:$AD$8,0),MATCH($O812,'Hide Me'!$AE$3:$AI$3,0)))</f>
        <v/>
      </c>
      <c r="R812" s="48" t="str">
        <f>IF($Q812="","",VLOOKUP($Q812,'Hide Me'!$AD$11:$AE$14,2,FALSE))</f>
        <v/>
      </c>
      <c r="S812" s="45"/>
    </row>
    <row r="813" spans="1:19" s="19" customFormat="1" x14ac:dyDescent="0.25">
      <c r="A813" s="20"/>
      <c r="B813" s="90"/>
      <c r="C813" s="14"/>
      <c r="D813" s="110"/>
      <c r="E813" s="132"/>
      <c r="F813" s="132"/>
      <c r="G813" s="12"/>
      <c r="H813" s="113"/>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4"/>
      <c r="O813" s="89"/>
      <c r="P813" s="14"/>
      <c r="Q813" s="15" t="str">
        <f>IF(OR($O813="",$P813=""),"",INDEX('Hide Me'!$AE$4:$AI$8,MATCH($P813,'Hide Me'!$AD$4:$AD$8,0),MATCH($O813,'Hide Me'!$AE$3:$AI$3,0)))</f>
        <v/>
      </c>
      <c r="R813" s="48" t="str">
        <f>IF($Q813="","",VLOOKUP($Q813,'Hide Me'!$AD$11:$AE$14,2,FALSE))</f>
        <v/>
      </c>
      <c r="S813" s="45"/>
    </row>
    <row r="814" spans="1:19" s="19" customFormat="1" x14ac:dyDescent="0.25">
      <c r="A814" s="20"/>
      <c r="B814" s="90"/>
      <c r="C814" s="14"/>
      <c r="D814" s="110"/>
      <c r="E814" s="132"/>
      <c r="F814" s="132"/>
      <c r="G814" s="12"/>
      <c r="H814" s="113"/>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4"/>
      <c r="O814" s="89"/>
      <c r="P814" s="14"/>
      <c r="Q814" s="15" t="str">
        <f>IF(OR($O814="",$P814=""),"",INDEX('Hide Me'!$AE$4:$AI$8,MATCH($P814,'Hide Me'!$AD$4:$AD$8,0),MATCH($O814,'Hide Me'!$AE$3:$AI$3,0)))</f>
        <v/>
      </c>
      <c r="R814" s="48" t="str">
        <f>IF($Q814="","",VLOOKUP($Q814,'Hide Me'!$AD$11:$AE$14,2,FALSE))</f>
        <v/>
      </c>
      <c r="S814" s="45"/>
    </row>
    <row r="815" spans="1:19" s="19" customFormat="1" x14ac:dyDescent="0.25">
      <c r="A815" s="20"/>
      <c r="B815" s="90"/>
      <c r="C815" s="14"/>
      <c r="D815" s="110"/>
      <c r="E815" s="132"/>
      <c r="F815" s="132"/>
      <c r="G815" s="12"/>
      <c r="H815" s="113"/>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4"/>
      <c r="O815" s="89"/>
      <c r="P815" s="14"/>
      <c r="Q815" s="15" t="str">
        <f>IF(OR($O815="",$P815=""),"",INDEX('Hide Me'!$AE$4:$AI$8,MATCH($P815,'Hide Me'!$AD$4:$AD$8,0),MATCH($O815,'Hide Me'!$AE$3:$AI$3,0)))</f>
        <v/>
      </c>
      <c r="R815" s="48" t="str">
        <f>IF($Q815="","",VLOOKUP($Q815,'Hide Me'!$AD$11:$AE$14,2,FALSE))</f>
        <v/>
      </c>
      <c r="S815" s="45"/>
    </row>
    <row r="816" spans="1:19" s="19" customFormat="1" x14ac:dyDescent="0.25">
      <c r="A816" s="20"/>
      <c r="B816" s="90"/>
      <c r="C816" s="14"/>
      <c r="D816" s="110"/>
      <c r="E816" s="132"/>
      <c r="F816" s="132"/>
      <c r="G816" s="12"/>
      <c r="H816" s="113"/>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4"/>
      <c r="O816" s="89"/>
      <c r="P816" s="14"/>
      <c r="Q816" s="15" t="str">
        <f>IF(OR($O816="",$P816=""),"",INDEX('Hide Me'!$AE$4:$AI$8,MATCH($P816,'Hide Me'!$AD$4:$AD$8,0),MATCH($O816,'Hide Me'!$AE$3:$AI$3,0)))</f>
        <v/>
      </c>
      <c r="R816" s="48" t="str">
        <f>IF($Q816="","",VLOOKUP($Q816,'Hide Me'!$AD$11:$AE$14,2,FALSE))</f>
        <v/>
      </c>
      <c r="S816" s="45"/>
    </row>
    <row r="817" spans="1:19" s="19" customFormat="1" x14ac:dyDescent="0.25">
      <c r="A817" s="20"/>
      <c r="B817" s="90"/>
      <c r="C817" s="14"/>
      <c r="D817" s="110"/>
      <c r="E817" s="132"/>
      <c r="F817" s="132"/>
      <c r="G817" s="12"/>
      <c r="H817" s="113"/>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4"/>
      <c r="O817" s="89"/>
      <c r="P817" s="14"/>
      <c r="Q817" s="15" t="str">
        <f>IF(OR($O817="",$P817=""),"",INDEX('Hide Me'!$AE$4:$AI$8,MATCH($P817,'Hide Me'!$AD$4:$AD$8,0),MATCH($O817,'Hide Me'!$AE$3:$AI$3,0)))</f>
        <v/>
      </c>
      <c r="R817" s="48" t="str">
        <f>IF($Q817="","",VLOOKUP($Q817,'Hide Me'!$AD$11:$AE$14,2,FALSE))</f>
        <v/>
      </c>
      <c r="S817" s="45"/>
    </row>
    <row r="818" spans="1:19" s="19" customFormat="1" x14ac:dyDescent="0.25">
      <c r="A818" s="20"/>
      <c r="B818" s="90"/>
      <c r="C818" s="14"/>
      <c r="D818" s="110"/>
      <c r="E818" s="132"/>
      <c r="F818" s="132"/>
      <c r="G818" s="12"/>
      <c r="H818" s="113"/>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4"/>
      <c r="O818" s="89"/>
      <c r="P818" s="14"/>
      <c r="Q818" s="15" t="str">
        <f>IF(OR($O818="",$P818=""),"",INDEX('Hide Me'!$AE$4:$AI$8,MATCH($P818,'Hide Me'!$AD$4:$AD$8,0),MATCH($O818,'Hide Me'!$AE$3:$AI$3,0)))</f>
        <v/>
      </c>
      <c r="R818" s="48" t="str">
        <f>IF($Q818="","",VLOOKUP($Q818,'Hide Me'!$AD$11:$AE$14,2,FALSE))</f>
        <v/>
      </c>
      <c r="S818" s="45"/>
    </row>
    <row r="819" spans="1:19" s="19" customFormat="1" x14ac:dyDescent="0.25">
      <c r="A819" s="20"/>
      <c r="B819" s="90"/>
      <c r="C819" s="14"/>
      <c r="D819" s="110"/>
      <c r="E819" s="132"/>
      <c r="F819" s="132"/>
      <c r="G819" s="12"/>
      <c r="H819" s="113"/>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4"/>
      <c r="O819" s="89"/>
      <c r="P819" s="14"/>
      <c r="Q819" s="15" t="str">
        <f>IF(OR($O819="",$P819=""),"",INDEX('Hide Me'!$AE$4:$AI$8,MATCH($P819,'Hide Me'!$AD$4:$AD$8,0),MATCH($O819,'Hide Me'!$AE$3:$AI$3,0)))</f>
        <v/>
      </c>
      <c r="R819" s="48" t="str">
        <f>IF($Q819="","",VLOOKUP($Q819,'Hide Me'!$AD$11:$AE$14,2,FALSE))</f>
        <v/>
      </c>
      <c r="S819" s="45"/>
    </row>
    <row r="820" spans="1:19" s="19" customFormat="1" x14ac:dyDescent="0.25">
      <c r="A820" s="20"/>
      <c r="B820" s="90"/>
      <c r="C820" s="14"/>
      <c r="D820" s="110"/>
      <c r="E820" s="132"/>
      <c r="F820" s="132"/>
      <c r="G820" s="12"/>
      <c r="H820" s="113"/>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4"/>
      <c r="O820" s="89"/>
      <c r="P820" s="14"/>
      <c r="Q820" s="15" t="str">
        <f>IF(OR($O820="",$P820=""),"",INDEX('Hide Me'!$AE$4:$AI$8,MATCH($P820,'Hide Me'!$AD$4:$AD$8,0),MATCH($O820,'Hide Me'!$AE$3:$AI$3,0)))</f>
        <v/>
      </c>
      <c r="R820" s="48" t="str">
        <f>IF($Q820="","",VLOOKUP($Q820,'Hide Me'!$AD$11:$AE$14,2,FALSE))</f>
        <v/>
      </c>
      <c r="S820" s="45"/>
    </row>
    <row r="821" spans="1:19" s="19" customFormat="1" x14ac:dyDescent="0.25">
      <c r="A821" s="20"/>
      <c r="B821" s="90"/>
      <c r="C821" s="14"/>
      <c r="D821" s="110"/>
      <c r="E821" s="132"/>
      <c r="F821" s="132"/>
      <c r="G821" s="12"/>
      <c r="H821" s="113"/>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4"/>
      <c r="O821" s="89"/>
      <c r="P821" s="14"/>
      <c r="Q821" s="15" t="str">
        <f>IF(OR($O821="",$P821=""),"",INDEX('Hide Me'!$AE$4:$AI$8,MATCH($P821,'Hide Me'!$AD$4:$AD$8,0),MATCH($O821,'Hide Me'!$AE$3:$AI$3,0)))</f>
        <v/>
      </c>
      <c r="R821" s="48" t="str">
        <f>IF($Q821="","",VLOOKUP($Q821,'Hide Me'!$AD$11:$AE$14,2,FALSE))</f>
        <v/>
      </c>
      <c r="S821" s="45"/>
    </row>
    <row r="822" spans="1:19" s="19" customFormat="1" x14ac:dyDescent="0.25">
      <c r="A822" s="20"/>
      <c r="B822" s="90"/>
      <c r="C822" s="14"/>
      <c r="D822" s="110"/>
      <c r="E822" s="132"/>
      <c r="F822" s="132"/>
      <c r="G822" s="12"/>
      <c r="H822" s="113"/>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4"/>
      <c r="O822" s="89"/>
      <c r="P822" s="14"/>
      <c r="Q822" s="15" t="str">
        <f>IF(OR($O822="",$P822=""),"",INDEX('Hide Me'!$AE$4:$AI$8,MATCH($P822,'Hide Me'!$AD$4:$AD$8,0),MATCH($O822,'Hide Me'!$AE$3:$AI$3,0)))</f>
        <v/>
      </c>
      <c r="R822" s="48" t="str">
        <f>IF($Q822="","",VLOOKUP($Q822,'Hide Me'!$AD$11:$AE$14,2,FALSE))</f>
        <v/>
      </c>
      <c r="S822" s="45"/>
    </row>
    <row r="823" spans="1:19" s="19" customFormat="1" x14ac:dyDescent="0.25">
      <c r="A823" s="20"/>
      <c r="B823" s="90"/>
      <c r="C823" s="14"/>
      <c r="D823" s="110"/>
      <c r="E823" s="132"/>
      <c r="F823" s="132"/>
      <c r="G823" s="12"/>
      <c r="H823" s="113"/>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4"/>
      <c r="O823" s="89"/>
      <c r="P823" s="14"/>
      <c r="Q823" s="15" t="str">
        <f>IF(OR($O823="",$P823=""),"",INDEX('Hide Me'!$AE$4:$AI$8,MATCH($P823,'Hide Me'!$AD$4:$AD$8,0),MATCH($O823,'Hide Me'!$AE$3:$AI$3,0)))</f>
        <v/>
      </c>
      <c r="R823" s="48" t="str">
        <f>IF($Q823="","",VLOOKUP($Q823,'Hide Me'!$AD$11:$AE$14,2,FALSE))</f>
        <v/>
      </c>
      <c r="S823" s="45"/>
    </row>
    <row r="824" spans="1:19" s="19" customFormat="1" x14ac:dyDescent="0.25">
      <c r="A824" s="20"/>
      <c r="B824" s="90"/>
      <c r="C824" s="14"/>
      <c r="D824" s="110"/>
      <c r="E824" s="132"/>
      <c r="F824" s="132"/>
      <c r="G824" s="12"/>
      <c r="H824" s="113"/>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4"/>
      <c r="O824" s="89"/>
      <c r="P824" s="14"/>
      <c r="Q824" s="15" t="str">
        <f>IF(OR($O824="",$P824=""),"",INDEX('Hide Me'!$AE$4:$AI$8,MATCH($P824,'Hide Me'!$AD$4:$AD$8,0),MATCH($O824,'Hide Me'!$AE$3:$AI$3,0)))</f>
        <v/>
      </c>
      <c r="R824" s="48" t="str">
        <f>IF($Q824="","",VLOOKUP($Q824,'Hide Me'!$AD$11:$AE$14,2,FALSE))</f>
        <v/>
      </c>
      <c r="S824" s="45"/>
    </row>
    <row r="825" spans="1:19" s="19" customFormat="1" x14ac:dyDescent="0.25">
      <c r="A825" s="20"/>
      <c r="B825" s="90"/>
      <c r="C825" s="14"/>
      <c r="D825" s="110"/>
      <c r="E825" s="132"/>
      <c r="F825" s="132"/>
      <c r="G825" s="12"/>
      <c r="H825" s="113"/>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4"/>
      <c r="O825" s="89"/>
      <c r="P825" s="14"/>
      <c r="Q825" s="15" t="str">
        <f>IF(OR($O825="",$P825=""),"",INDEX('Hide Me'!$AE$4:$AI$8,MATCH($P825,'Hide Me'!$AD$4:$AD$8,0),MATCH($O825,'Hide Me'!$AE$3:$AI$3,0)))</f>
        <v/>
      </c>
      <c r="R825" s="48" t="str">
        <f>IF($Q825="","",VLOOKUP($Q825,'Hide Me'!$AD$11:$AE$14,2,FALSE))</f>
        <v/>
      </c>
      <c r="S825" s="45"/>
    </row>
    <row r="826" spans="1:19" s="19" customFormat="1" x14ac:dyDescent="0.25">
      <c r="A826" s="20"/>
      <c r="B826" s="90"/>
      <c r="C826" s="14"/>
      <c r="D826" s="110"/>
      <c r="E826" s="132"/>
      <c r="F826" s="132"/>
      <c r="G826" s="12"/>
      <c r="H826" s="113"/>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4"/>
      <c r="O826" s="89"/>
      <c r="P826" s="14"/>
      <c r="Q826" s="15" t="str">
        <f>IF(OR($O826="",$P826=""),"",INDEX('Hide Me'!$AE$4:$AI$8,MATCH($P826,'Hide Me'!$AD$4:$AD$8,0),MATCH($O826,'Hide Me'!$AE$3:$AI$3,0)))</f>
        <v/>
      </c>
      <c r="R826" s="48" t="str">
        <f>IF($Q826="","",VLOOKUP($Q826,'Hide Me'!$AD$11:$AE$14,2,FALSE))</f>
        <v/>
      </c>
      <c r="S826" s="45"/>
    </row>
    <row r="827" spans="1:19" s="19" customFormat="1" x14ac:dyDescent="0.25">
      <c r="A827" s="20"/>
      <c r="B827" s="90"/>
      <c r="C827" s="14"/>
      <c r="D827" s="110"/>
      <c r="E827" s="132"/>
      <c r="F827" s="132"/>
      <c r="G827" s="12"/>
      <c r="H827" s="113"/>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4"/>
      <c r="O827" s="89"/>
      <c r="P827" s="14"/>
      <c r="Q827" s="15" t="str">
        <f>IF(OR($O827="",$P827=""),"",INDEX('Hide Me'!$AE$4:$AI$8,MATCH($P827,'Hide Me'!$AD$4:$AD$8,0),MATCH($O827,'Hide Me'!$AE$3:$AI$3,0)))</f>
        <v/>
      </c>
      <c r="R827" s="48" t="str">
        <f>IF($Q827="","",VLOOKUP($Q827,'Hide Me'!$AD$11:$AE$14,2,FALSE))</f>
        <v/>
      </c>
      <c r="S827" s="45"/>
    </row>
    <row r="828" spans="1:19" s="19" customFormat="1" x14ac:dyDescent="0.25">
      <c r="A828" s="20"/>
      <c r="B828" s="90"/>
      <c r="C828" s="14"/>
      <c r="D828" s="110"/>
      <c r="E828" s="132"/>
      <c r="F828" s="132"/>
      <c r="G828" s="12"/>
      <c r="H828" s="113"/>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4"/>
      <c r="O828" s="89"/>
      <c r="P828" s="14"/>
      <c r="Q828" s="15" t="str">
        <f>IF(OR($O828="",$P828=""),"",INDEX('Hide Me'!$AE$4:$AI$8,MATCH($P828,'Hide Me'!$AD$4:$AD$8,0),MATCH($O828,'Hide Me'!$AE$3:$AI$3,0)))</f>
        <v/>
      </c>
      <c r="R828" s="48" t="str">
        <f>IF($Q828="","",VLOOKUP($Q828,'Hide Me'!$AD$11:$AE$14,2,FALSE))</f>
        <v/>
      </c>
      <c r="S828" s="45"/>
    </row>
    <row r="829" spans="1:19" s="19" customFormat="1" x14ac:dyDescent="0.25">
      <c r="A829" s="20"/>
      <c r="B829" s="90"/>
      <c r="C829" s="14"/>
      <c r="D829" s="110"/>
      <c r="E829" s="132"/>
      <c r="F829" s="132"/>
      <c r="G829" s="12"/>
      <c r="H829" s="113"/>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4"/>
      <c r="O829" s="89"/>
      <c r="P829" s="14"/>
      <c r="Q829" s="15" t="str">
        <f>IF(OR($O829="",$P829=""),"",INDEX('Hide Me'!$AE$4:$AI$8,MATCH($P829,'Hide Me'!$AD$4:$AD$8,0),MATCH($O829,'Hide Me'!$AE$3:$AI$3,0)))</f>
        <v/>
      </c>
      <c r="R829" s="48" t="str">
        <f>IF($Q829="","",VLOOKUP($Q829,'Hide Me'!$AD$11:$AE$14,2,FALSE))</f>
        <v/>
      </c>
      <c r="S829" s="45"/>
    </row>
    <row r="830" spans="1:19" s="19" customFormat="1" x14ac:dyDescent="0.25">
      <c r="A830" s="20"/>
      <c r="B830" s="90"/>
      <c r="C830" s="14"/>
      <c r="D830" s="110"/>
      <c r="E830" s="132"/>
      <c r="F830" s="132"/>
      <c r="G830" s="12"/>
      <c r="H830" s="113"/>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4"/>
      <c r="O830" s="89"/>
      <c r="P830" s="14"/>
      <c r="Q830" s="15" t="str">
        <f>IF(OR($O830="",$P830=""),"",INDEX('Hide Me'!$AE$4:$AI$8,MATCH($P830,'Hide Me'!$AD$4:$AD$8,0),MATCH($O830,'Hide Me'!$AE$3:$AI$3,0)))</f>
        <v/>
      </c>
      <c r="R830" s="48" t="str">
        <f>IF($Q830="","",VLOOKUP($Q830,'Hide Me'!$AD$11:$AE$14,2,FALSE))</f>
        <v/>
      </c>
      <c r="S830" s="45"/>
    </row>
    <row r="831" spans="1:19" s="19" customFormat="1" x14ac:dyDescent="0.25">
      <c r="A831" s="20"/>
      <c r="B831" s="90"/>
      <c r="C831" s="14"/>
      <c r="D831" s="110"/>
      <c r="E831" s="132"/>
      <c r="F831" s="132"/>
      <c r="G831" s="12"/>
      <c r="H831" s="113"/>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4"/>
      <c r="O831" s="89"/>
      <c r="P831" s="14"/>
      <c r="Q831" s="15" t="str">
        <f>IF(OR($O831="",$P831=""),"",INDEX('Hide Me'!$AE$4:$AI$8,MATCH($P831,'Hide Me'!$AD$4:$AD$8,0),MATCH($O831,'Hide Me'!$AE$3:$AI$3,0)))</f>
        <v/>
      </c>
      <c r="R831" s="48" t="str">
        <f>IF($Q831="","",VLOOKUP($Q831,'Hide Me'!$AD$11:$AE$14,2,FALSE))</f>
        <v/>
      </c>
      <c r="S831" s="45"/>
    </row>
    <row r="832" spans="1:19" s="19" customFormat="1" x14ac:dyDescent="0.25">
      <c r="A832" s="20"/>
      <c r="B832" s="90"/>
      <c r="C832" s="14"/>
      <c r="D832" s="110"/>
      <c r="E832" s="132"/>
      <c r="F832" s="132"/>
      <c r="G832" s="12"/>
      <c r="H832" s="113"/>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4"/>
      <c r="O832" s="89"/>
      <c r="P832" s="14"/>
      <c r="Q832" s="15" t="str">
        <f>IF(OR($O832="",$P832=""),"",INDEX('Hide Me'!$AE$4:$AI$8,MATCH($P832,'Hide Me'!$AD$4:$AD$8,0),MATCH($O832,'Hide Me'!$AE$3:$AI$3,0)))</f>
        <v/>
      </c>
      <c r="R832" s="48" t="str">
        <f>IF($Q832="","",VLOOKUP($Q832,'Hide Me'!$AD$11:$AE$14,2,FALSE))</f>
        <v/>
      </c>
      <c r="S832" s="45"/>
    </row>
    <row r="833" spans="1:19" s="19" customFormat="1" x14ac:dyDescent="0.25">
      <c r="A833" s="20"/>
      <c r="B833" s="90"/>
      <c r="C833" s="14"/>
      <c r="D833" s="110"/>
      <c r="E833" s="132"/>
      <c r="F833" s="132"/>
      <c r="G833" s="12"/>
      <c r="H833" s="113"/>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4"/>
      <c r="O833" s="89"/>
      <c r="P833" s="14"/>
      <c r="Q833" s="15" t="str">
        <f>IF(OR($O833="",$P833=""),"",INDEX('Hide Me'!$AE$4:$AI$8,MATCH($P833,'Hide Me'!$AD$4:$AD$8,0),MATCH($O833,'Hide Me'!$AE$3:$AI$3,0)))</f>
        <v/>
      </c>
      <c r="R833" s="48" t="str">
        <f>IF($Q833="","",VLOOKUP($Q833,'Hide Me'!$AD$11:$AE$14,2,FALSE))</f>
        <v/>
      </c>
      <c r="S833" s="45"/>
    </row>
    <row r="834" spans="1:19" s="19" customFormat="1" x14ac:dyDescent="0.25">
      <c r="A834" s="20"/>
      <c r="B834" s="90"/>
      <c r="C834" s="14"/>
      <c r="D834" s="110"/>
      <c r="E834" s="132"/>
      <c r="F834" s="132"/>
      <c r="G834" s="12"/>
      <c r="H834" s="113"/>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4"/>
      <c r="O834" s="89"/>
      <c r="P834" s="14"/>
      <c r="Q834" s="15" t="str">
        <f>IF(OR($O834="",$P834=""),"",INDEX('Hide Me'!$AE$4:$AI$8,MATCH($P834,'Hide Me'!$AD$4:$AD$8,0),MATCH($O834,'Hide Me'!$AE$3:$AI$3,0)))</f>
        <v/>
      </c>
      <c r="R834" s="48" t="str">
        <f>IF($Q834="","",VLOOKUP($Q834,'Hide Me'!$AD$11:$AE$14,2,FALSE))</f>
        <v/>
      </c>
      <c r="S834" s="45"/>
    </row>
    <row r="835" spans="1:19" s="19" customFormat="1" x14ac:dyDescent="0.25">
      <c r="A835" s="20"/>
      <c r="B835" s="90"/>
      <c r="C835" s="14"/>
      <c r="D835" s="110"/>
      <c r="E835" s="132"/>
      <c r="F835" s="132"/>
      <c r="G835" s="12"/>
      <c r="H835" s="113"/>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4"/>
      <c r="O835" s="89"/>
      <c r="P835" s="14"/>
      <c r="Q835" s="15" t="str">
        <f>IF(OR($O835="",$P835=""),"",INDEX('Hide Me'!$AE$4:$AI$8,MATCH($P835,'Hide Me'!$AD$4:$AD$8,0),MATCH($O835,'Hide Me'!$AE$3:$AI$3,0)))</f>
        <v/>
      </c>
      <c r="R835" s="48" t="str">
        <f>IF($Q835="","",VLOOKUP($Q835,'Hide Me'!$AD$11:$AE$14,2,FALSE))</f>
        <v/>
      </c>
      <c r="S835" s="45"/>
    </row>
    <row r="836" spans="1:19" s="19" customFormat="1" x14ac:dyDescent="0.25">
      <c r="A836" s="20"/>
      <c r="B836" s="90"/>
      <c r="C836" s="14"/>
      <c r="D836" s="110"/>
      <c r="E836" s="132"/>
      <c r="F836" s="132"/>
      <c r="G836" s="12"/>
      <c r="H836" s="113"/>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4"/>
      <c r="O836" s="89"/>
      <c r="P836" s="14"/>
      <c r="Q836" s="15" t="str">
        <f>IF(OR($O836="",$P836=""),"",INDEX('Hide Me'!$AE$4:$AI$8,MATCH($P836,'Hide Me'!$AD$4:$AD$8,0),MATCH($O836,'Hide Me'!$AE$3:$AI$3,0)))</f>
        <v/>
      </c>
      <c r="R836" s="48" t="str">
        <f>IF($Q836="","",VLOOKUP($Q836,'Hide Me'!$AD$11:$AE$14,2,FALSE))</f>
        <v/>
      </c>
      <c r="S836" s="45"/>
    </row>
    <row r="837" spans="1:19" s="19" customFormat="1" x14ac:dyDescent="0.25">
      <c r="A837" s="20"/>
      <c r="B837" s="90"/>
      <c r="C837" s="14"/>
      <c r="D837" s="110"/>
      <c r="E837" s="132"/>
      <c r="F837" s="132"/>
      <c r="G837" s="12"/>
      <c r="H837" s="113"/>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4"/>
      <c r="O837" s="89"/>
      <c r="P837" s="14"/>
      <c r="Q837" s="15" t="str">
        <f>IF(OR($O837="",$P837=""),"",INDEX('Hide Me'!$AE$4:$AI$8,MATCH($P837,'Hide Me'!$AD$4:$AD$8,0),MATCH($O837,'Hide Me'!$AE$3:$AI$3,0)))</f>
        <v/>
      </c>
      <c r="R837" s="48" t="str">
        <f>IF($Q837="","",VLOOKUP($Q837,'Hide Me'!$AD$11:$AE$14,2,FALSE))</f>
        <v/>
      </c>
      <c r="S837" s="45"/>
    </row>
    <row r="838" spans="1:19" s="19" customFormat="1" x14ac:dyDescent="0.25">
      <c r="A838" s="20"/>
      <c r="B838" s="90"/>
      <c r="C838" s="14"/>
      <c r="D838" s="110"/>
      <c r="E838" s="132"/>
      <c r="F838" s="132"/>
      <c r="G838" s="12"/>
      <c r="H838" s="113"/>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4"/>
      <c r="O838" s="89"/>
      <c r="P838" s="14"/>
      <c r="Q838" s="15" t="str">
        <f>IF(OR($O838="",$P838=""),"",INDEX('Hide Me'!$AE$4:$AI$8,MATCH($P838,'Hide Me'!$AD$4:$AD$8,0),MATCH($O838,'Hide Me'!$AE$3:$AI$3,0)))</f>
        <v/>
      </c>
      <c r="R838" s="48" t="str">
        <f>IF($Q838="","",VLOOKUP($Q838,'Hide Me'!$AD$11:$AE$14,2,FALSE))</f>
        <v/>
      </c>
      <c r="S838" s="45"/>
    </row>
    <row r="839" spans="1:19" s="19" customFormat="1" x14ac:dyDescent="0.25">
      <c r="A839" s="20"/>
      <c r="B839" s="90"/>
      <c r="C839" s="14"/>
      <c r="D839" s="110"/>
      <c r="E839" s="132"/>
      <c r="F839" s="132"/>
      <c r="G839" s="12"/>
      <c r="H839" s="113"/>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4"/>
      <c r="O839" s="89"/>
      <c r="P839" s="14"/>
      <c r="Q839" s="15" t="str">
        <f>IF(OR($O839="",$P839=""),"",INDEX('Hide Me'!$AE$4:$AI$8,MATCH($P839,'Hide Me'!$AD$4:$AD$8,0),MATCH($O839,'Hide Me'!$AE$3:$AI$3,0)))</f>
        <v/>
      </c>
      <c r="R839" s="48" t="str">
        <f>IF($Q839="","",VLOOKUP($Q839,'Hide Me'!$AD$11:$AE$14,2,FALSE))</f>
        <v/>
      </c>
      <c r="S839" s="45"/>
    </row>
    <row r="840" spans="1:19" s="19" customFormat="1" x14ac:dyDescent="0.25">
      <c r="A840" s="20"/>
      <c r="B840" s="90"/>
      <c r="C840" s="14"/>
      <c r="D840" s="110"/>
      <c r="E840" s="132"/>
      <c r="F840" s="132"/>
      <c r="G840" s="12"/>
      <c r="H840" s="113"/>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4"/>
      <c r="O840" s="89"/>
      <c r="P840" s="14"/>
      <c r="Q840" s="15" t="str">
        <f>IF(OR($O840="",$P840=""),"",INDEX('Hide Me'!$AE$4:$AI$8,MATCH($P840,'Hide Me'!$AD$4:$AD$8,0),MATCH($O840,'Hide Me'!$AE$3:$AI$3,0)))</f>
        <v/>
      </c>
      <c r="R840" s="48" t="str">
        <f>IF($Q840="","",VLOOKUP($Q840,'Hide Me'!$AD$11:$AE$14,2,FALSE))</f>
        <v/>
      </c>
      <c r="S840" s="45"/>
    </row>
    <row r="841" spans="1:19" s="19" customFormat="1" x14ac:dyDescent="0.25">
      <c r="A841" s="20"/>
      <c r="B841" s="90"/>
      <c r="C841" s="14"/>
      <c r="D841" s="110"/>
      <c r="E841" s="132"/>
      <c r="F841" s="132"/>
      <c r="G841" s="12"/>
      <c r="H841" s="113"/>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4"/>
      <c r="O841" s="89"/>
      <c r="P841" s="14"/>
      <c r="Q841" s="15" t="str">
        <f>IF(OR($O841="",$P841=""),"",INDEX('Hide Me'!$AE$4:$AI$8,MATCH($P841,'Hide Me'!$AD$4:$AD$8,0),MATCH($O841,'Hide Me'!$AE$3:$AI$3,0)))</f>
        <v/>
      </c>
      <c r="R841" s="48" t="str">
        <f>IF($Q841="","",VLOOKUP($Q841,'Hide Me'!$AD$11:$AE$14,2,FALSE))</f>
        <v/>
      </c>
      <c r="S841" s="45"/>
    </row>
    <row r="842" spans="1:19" s="19" customFormat="1" x14ac:dyDescent="0.25">
      <c r="A842" s="20"/>
      <c r="B842" s="90"/>
      <c r="C842" s="14"/>
      <c r="D842" s="110"/>
      <c r="E842" s="132"/>
      <c r="F842" s="132"/>
      <c r="G842" s="12"/>
      <c r="H842" s="113"/>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4"/>
      <c r="O842" s="89"/>
      <c r="P842" s="14"/>
      <c r="Q842" s="15" t="str">
        <f>IF(OR($O842="",$P842=""),"",INDEX('Hide Me'!$AE$4:$AI$8,MATCH($P842,'Hide Me'!$AD$4:$AD$8,0),MATCH($O842,'Hide Me'!$AE$3:$AI$3,0)))</f>
        <v/>
      </c>
      <c r="R842" s="48" t="str">
        <f>IF($Q842="","",VLOOKUP($Q842,'Hide Me'!$AD$11:$AE$14,2,FALSE))</f>
        <v/>
      </c>
      <c r="S842" s="45"/>
    </row>
    <row r="843" spans="1:19" s="19" customFormat="1" x14ac:dyDescent="0.25">
      <c r="A843" s="20"/>
      <c r="B843" s="90"/>
      <c r="C843" s="14"/>
      <c r="D843" s="110"/>
      <c r="E843" s="132"/>
      <c r="F843" s="132"/>
      <c r="G843" s="12"/>
      <c r="H843" s="113"/>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4"/>
      <c r="O843" s="89"/>
      <c r="P843" s="14"/>
      <c r="Q843" s="15" t="str">
        <f>IF(OR($O843="",$P843=""),"",INDEX('Hide Me'!$AE$4:$AI$8,MATCH($P843,'Hide Me'!$AD$4:$AD$8,0),MATCH($O843,'Hide Me'!$AE$3:$AI$3,0)))</f>
        <v/>
      </c>
      <c r="R843" s="48" t="str">
        <f>IF($Q843="","",VLOOKUP($Q843,'Hide Me'!$AD$11:$AE$14,2,FALSE))</f>
        <v/>
      </c>
      <c r="S843" s="45"/>
    </row>
    <row r="844" spans="1:19" s="19" customFormat="1" x14ac:dyDescent="0.25">
      <c r="A844" s="20"/>
      <c r="B844" s="90"/>
      <c r="C844" s="14"/>
      <c r="D844" s="110"/>
      <c r="E844" s="132"/>
      <c r="F844" s="132"/>
      <c r="G844" s="12"/>
      <c r="H844" s="113"/>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4"/>
      <c r="O844" s="89"/>
      <c r="P844" s="14"/>
      <c r="Q844" s="15" t="str">
        <f>IF(OR($O844="",$P844=""),"",INDEX('Hide Me'!$AE$4:$AI$8,MATCH($P844,'Hide Me'!$AD$4:$AD$8,0),MATCH($O844,'Hide Me'!$AE$3:$AI$3,0)))</f>
        <v/>
      </c>
      <c r="R844" s="48" t="str">
        <f>IF($Q844="","",VLOOKUP($Q844,'Hide Me'!$AD$11:$AE$14,2,FALSE))</f>
        <v/>
      </c>
      <c r="S844" s="45"/>
    </row>
    <row r="845" spans="1:19" s="19" customFormat="1" x14ac:dyDescent="0.25">
      <c r="A845" s="20"/>
      <c r="B845" s="90"/>
      <c r="C845" s="14"/>
      <c r="D845" s="110"/>
      <c r="E845" s="132"/>
      <c r="F845" s="132"/>
      <c r="G845" s="12"/>
      <c r="H845" s="113"/>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4"/>
      <c r="O845" s="89"/>
      <c r="P845" s="14"/>
      <c r="Q845" s="15" t="str">
        <f>IF(OR($O845="",$P845=""),"",INDEX('Hide Me'!$AE$4:$AI$8,MATCH($P845,'Hide Me'!$AD$4:$AD$8,0),MATCH($O845,'Hide Me'!$AE$3:$AI$3,0)))</f>
        <v/>
      </c>
      <c r="R845" s="48" t="str">
        <f>IF($Q845="","",VLOOKUP($Q845,'Hide Me'!$AD$11:$AE$14,2,FALSE))</f>
        <v/>
      </c>
      <c r="S845" s="45"/>
    </row>
    <row r="846" spans="1:19" s="19" customFormat="1" x14ac:dyDescent="0.25">
      <c r="A846" s="20"/>
      <c r="B846" s="90"/>
      <c r="C846" s="14"/>
      <c r="D846" s="110"/>
      <c r="E846" s="132"/>
      <c r="F846" s="132"/>
      <c r="G846" s="12"/>
      <c r="H846" s="113"/>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4"/>
      <c r="O846" s="89"/>
      <c r="P846" s="14"/>
      <c r="Q846" s="15" t="str">
        <f>IF(OR($O846="",$P846=""),"",INDEX('Hide Me'!$AE$4:$AI$8,MATCH($P846,'Hide Me'!$AD$4:$AD$8,0),MATCH($O846,'Hide Me'!$AE$3:$AI$3,0)))</f>
        <v/>
      </c>
      <c r="R846" s="48" t="str">
        <f>IF($Q846="","",VLOOKUP($Q846,'Hide Me'!$AD$11:$AE$14,2,FALSE))</f>
        <v/>
      </c>
      <c r="S846" s="45"/>
    </row>
    <row r="847" spans="1:19" s="19" customFormat="1" x14ac:dyDescent="0.25">
      <c r="A847" s="20"/>
      <c r="B847" s="90"/>
      <c r="C847" s="14"/>
      <c r="D847" s="110"/>
      <c r="E847" s="132"/>
      <c r="F847" s="132"/>
      <c r="G847" s="12"/>
      <c r="H847" s="113"/>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4"/>
      <c r="O847" s="89"/>
      <c r="P847" s="14"/>
      <c r="Q847" s="15" t="str">
        <f>IF(OR($O847="",$P847=""),"",INDEX('Hide Me'!$AE$4:$AI$8,MATCH($P847,'Hide Me'!$AD$4:$AD$8,0),MATCH($O847,'Hide Me'!$AE$3:$AI$3,0)))</f>
        <v/>
      </c>
      <c r="R847" s="48" t="str">
        <f>IF($Q847="","",VLOOKUP($Q847,'Hide Me'!$AD$11:$AE$14,2,FALSE))</f>
        <v/>
      </c>
      <c r="S847" s="45"/>
    </row>
    <row r="848" spans="1:19" s="19" customFormat="1" x14ac:dyDescent="0.25">
      <c r="A848" s="20"/>
      <c r="B848" s="90"/>
      <c r="C848" s="14"/>
      <c r="D848" s="110"/>
      <c r="E848" s="132"/>
      <c r="F848" s="132"/>
      <c r="G848" s="12"/>
      <c r="H848" s="113"/>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4"/>
      <c r="O848" s="89"/>
      <c r="P848" s="14"/>
      <c r="Q848" s="15" t="str">
        <f>IF(OR($O848="",$P848=""),"",INDEX('Hide Me'!$AE$4:$AI$8,MATCH($P848,'Hide Me'!$AD$4:$AD$8,0),MATCH($O848,'Hide Me'!$AE$3:$AI$3,0)))</f>
        <v/>
      </c>
      <c r="R848" s="48" t="str">
        <f>IF($Q848="","",VLOOKUP($Q848,'Hide Me'!$AD$11:$AE$14,2,FALSE))</f>
        <v/>
      </c>
      <c r="S848" s="45"/>
    </row>
    <row r="849" spans="1:19" s="19" customFormat="1" x14ac:dyDescent="0.25">
      <c r="A849" s="20"/>
      <c r="B849" s="90"/>
      <c r="C849" s="14"/>
      <c r="D849" s="110"/>
      <c r="E849" s="132"/>
      <c r="F849" s="132"/>
      <c r="G849" s="12"/>
      <c r="H849" s="113"/>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4"/>
      <c r="O849" s="89"/>
      <c r="P849" s="14"/>
      <c r="Q849" s="15" t="str">
        <f>IF(OR($O849="",$P849=""),"",INDEX('Hide Me'!$AE$4:$AI$8,MATCH($P849,'Hide Me'!$AD$4:$AD$8,0),MATCH($O849,'Hide Me'!$AE$3:$AI$3,0)))</f>
        <v/>
      </c>
      <c r="R849" s="48" t="str">
        <f>IF($Q849="","",VLOOKUP($Q849,'Hide Me'!$AD$11:$AE$14,2,FALSE))</f>
        <v/>
      </c>
      <c r="S849" s="45"/>
    </row>
    <row r="850" spans="1:19" s="19" customFormat="1" x14ac:dyDescent="0.25">
      <c r="A850" s="20"/>
      <c r="B850" s="90"/>
      <c r="C850" s="14"/>
      <c r="D850" s="110"/>
      <c r="E850" s="132"/>
      <c r="F850" s="132"/>
      <c r="G850" s="12"/>
      <c r="H850" s="113"/>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4"/>
      <c r="O850" s="89"/>
      <c r="P850" s="14"/>
      <c r="Q850" s="15" t="str">
        <f>IF(OR($O850="",$P850=""),"",INDEX('Hide Me'!$AE$4:$AI$8,MATCH($P850,'Hide Me'!$AD$4:$AD$8,0),MATCH($O850,'Hide Me'!$AE$3:$AI$3,0)))</f>
        <v/>
      </c>
      <c r="R850" s="48" t="str">
        <f>IF($Q850="","",VLOOKUP($Q850,'Hide Me'!$AD$11:$AE$14,2,FALSE))</f>
        <v/>
      </c>
      <c r="S850" s="45"/>
    </row>
    <row r="851" spans="1:19" s="19" customFormat="1" x14ac:dyDescent="0.25">
      <c r="A851" s="20"/>
      <c r="B851" s="90"/>
      <c r="C851" s="14"/>
      <c r="D851" s="110"/>
      <c r="E851" s="132"/>
      <c r="F851" s="132"/>
      <c r="G851" s="12"/>
      <c r="H851" s="113"/>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4"/>
      <c r="O851" s="89"/>
      <c r="P851" s="14"/>
      <c r="Q851" s="15" t="str">
        <f>IF(OR($O851="",$P851=""),"",INDEX('Hide Me'!$AE$4:$AI$8,MATCH($P851,'Hide Me'!$AD$4:$AD$8,0),MATCH($O851,'Hide Me'!$AE$3:$AI$3,0)))</f>
        <v/>
      </c>
      <c r="R851" s="48" t="str">
        <f>IF($Q851="","",VLOOKUP($Q851,'Hide Me'!$AD$11:$AE$14,2,FALSE))</f>
        <v/>
      </c>
      <c r="S851" s="45"/>
    </row>
    <row r="852" spans="1:19" s="19" customFormat="1" x14ac:dyDescent="0.25">
      <c r="A852" s="20"/>
      <c r="B852" s="90"/>
      <c r="C852" s="14"/>
      <c r="D852" s="110"/>
      <c r="E852" s="132"/>
      <c r="F852" s="132"/>
      <c r="G852" s="12"/>
      <c r="H852" s="113"/>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4"/>
      <c r="O852" s="89"/>
      <c r="P852" s="14"/>
      <c r="Q852" s="15" t="str">
        <f>IF(OR($O852="",$P852=""),"",INDEX('Hide Me'!$AE$4:$AI$8,MATCH($P852,'Hide Me'!$AD$4:$AD$8,0),MATCH($O852,'Hide Me'!$AE$3:$AI$3,0)))</f>
        <v/>
      </c>
      <c r="R852" s="48" t="str">
        <f>IF($Q852="","",VLOOKUP($Q852,'Hide Me'!$AD$11:$AE$14,2,FALSE))</f>
        <v/>
      </c>
      <c r="S852" s="45"/>
    </row>
    <row r="853" spans="1:19" s="19" customFormat="1" x14ac:dyDescent="0.25">
      <c r="A853" s="20"/>
      <c r="B853" s="90"/>
      <c r="C853" s="14"/>
      <c r="D853" s="110"/>
      <c r="E853" s="132"/>
      <c r="F853" s="132"/>
      <c r="G853" s="12"/>
      <c r="H853" s="113"/>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4"/>
      <c r="O853" s="89"/>
      <c r="P853" s="14"/>
      <c r="Q853" s="15" t="str">
        <f>IF(OR($O853="",$P853=""),"",INDEX('Hide Me'!$AE$4:$AI$8,MATCH($P853,'Hide Me'!$AD$4:$AD$8,0),MATCH($O853,'Hide Me'!$AE$3:$AI$3,0)))</f>
        <v/>
      </c>
      <c r="R853" s="48" t="str">
        <f>IF($Q853="","",VLOOKUP($Q853,'Hide Me'!$AD$11:$AE$14,2,FALSE))</f>
        <v/>
      </c>
      <c r="S853" s="45"/>
    </row>
    <row r="854" spans="1:19" s="19" customFormat="1" x14ac:dyDescent="0.25">
      <c r="A854" s="20"/>
      <c r="B854" s="90"/>
      <c r="C854" s="14"/>
      <c r="D854" s="110"/>
      <c r="E854" s="132"/>
      <c r="F854" s="132"/>
      <c r="G854" s="12"/>
      <c r="H854" s="113"/>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4"/>
      <c r="O854" s="89"/>
      <c r="P854" s="14"/>
      <c r="Q854" s="15" t="str">
        <f>IF(OR($O854="",$P854=""),"",INDEX('Hide Me'!$AE$4:$AI$8,MATCH($P854,'Hide Me'!$AD$4:$AD$8,0),MATCH($O854,'Hide Me'!$AE$3:$AI$3,0)))</f>
        <v/>
      </c>
      <c r="R854" s="48" t="str">
        <f>IF($Q854="","",VLOOKUP($Q854,'Hide Me'!$AD$11:$AE$14,2,FALSE))</f>
        <v/>
      </c>
      <c r="S854" s="45"/>
    </row>
    <row r="855" spans="1:19" s="19" customFormat="1" x14ac:dyDescent="0.25">
      <c r="A855" s="20"/>
      <c r="B855" s="90"/>
      <c r="C855" s="14"/>
      <c r="D855" s="110"/>
      <c r="E855" s="132"/>
      <c r="F855" s="132"/>
      <c r="G855" s="12"/>
      <c r="H855" s="113"/>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4"/>
      <c r="O855" s="89"/>
      <c r="P855" s="14"/>
      <c r="Q855" s="15" t="str">
        <f>IF(OR($O855="",$P855=""),"",INDEX('Hide Me'!$AE$4:$AI$8,MATCH($P855,'Hide Me'!$AD$4:$AD$8,0),MATCH($O855,'Hide Me'!$AE$3:$AI$3,0)))</f>
        <v/>
      </c>
      <c r="R855" s="48" t="str">
        <f>IF($Q855="","",VLOOKUP($Q855,'Hide Me'!$AD$11:$AE$14,2,FALSE))</f>
        <v/>
      </c>
      <c r="S855" s="45"/>
    </row>
    <row r="856" spans="1:19" s="19" customFormat="1" x14ac:dyDescent="0.25">
      <c r="A856" s="20"/>
      <c r="B856" s="90"/>
      <c r="C856" s="14"/>
      <c r="D856" s="110"/>
      <c r="E856" s="132"/>
      <c r="F856" s="132"/>
      <c r="G856" s="12"/>
      <c r="H856" s="113"/>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4"/>
      <c r="O856" s="89"/>
      <c r="P856" s="14"/>
      <c r="Q856" s="15" t="str">
        <f>IF(OR($O856="",$P856=""),"",INDEX('Hide Me'!$AE$4:$AI$8,MATCH($P856,'Hide Me'!$AD$4:$AD$8,0),MATCH($O856,'Hide Me'!$AE$3:$AI$3,0)))</f>
        <v/>
      </c>
      <c r="R856" s="48" t="str">
        <f>IF($Q856="","",VLOOKUP($Q856,'Hide Me'!$AD$11:$AE$14,2,FALSE))</f>
        <v/>
      </c>
      <c r="S856" s="45"/>
    </row>
    <row r="857" spans="1:19" s="19" customFormat="1" x14ac:dyDescent="0.25">
      <c r="A857" s="20"/>
      <c r="B857" s="90"/>
      <c r="C857" s="14"/>
      <c r="D857" s="110"/>
      <c r="E857" s="132"/>
      <c r="F857" s="132"/>
      <c r="G857" s="12"/>
      <c r="H857" s="113"/>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4"/>
      <c r="O857" s="89"/>
      <c r="P857" s="14"/>
      <c r="Q857" s="15" t="str">
        <f>IF(OR($O857="",$P857=""),"",INDEX('Hide Me'!$AE$4:$AI$8,MATCH($P857,'Hide Me'!$AD$4:$AD$8,0),MATCH($O857,'Hide Me'!$AE$3:$AI$3,0)))</f>
        <v/>
      </c>
      <c r="R857" s="48" t="str">
        <f>IF($Q857="","",VLOOKUP($Q857,'Hide Me'!$AD$11:$AE$14,2,FALSE))</f>
        <v/>
      </c>
      <c r="S857" s="45"/>
    </row>
    <row r="858" spans="1:19" s="19" customFormat="1" x14ac:dyDescent="0.25">
      <c r="A858" s="20"/>
      <c r="B858" s="90"/>
      <c r="C858" s="14"/>
      <c r="D858" s="110"/>
      <c r="E858" s="132"/>
      <c r="F858" s="132"/>
      <c r="G858" s="12"/>
      <c r="H858" s="113"/>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4"/>
      <c r="O858" s="89"/>
      <c r="P858" s="14"/>
      <c r="Q858" s="15" t="str">
        <f>IF(OR($O858="",$P858=""),"",INDEX('Hide Me'!$AE$4:$AI$8,MATCH($P858,'Hide Me'!$AD$4:$AD$8,0),MATCH($O858,'Hide Me'!$AE$3:$AI$3,0)))</f>
        <v/>
      </c>
      <c r="R858" s="48" t="str">
        <f>IF($Q858="","",VLOOKUP($Q858,'Hide Me'!$AD$11:$AE$14,2,FALSE))</f>
        <v/>
      </c>
      <c r="S858" s="45"/>
    </row>
    <row r="859" spans="1:19" s="19" customFormat="1" x14ac:dyDescent="0.25">
      <c r="A859" s="20"/>
      <c r="B859" s="90"/>
      <c r="C859" s="14"/>
      <c r="D859" s="110"/>
      <c r="E859" s="132"/>
      <c r="F859" s="132"/>
      <c r="G859" s="12"/>
      <c r="H859" s="113"/>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4"/>
      <c r="O859" s="89"/>
      <c r="P859" s="14"/>
      <c r="Q859" s="15" t="str">
        <f>IF(OR($O859="",$P859=""),"",INDEX('Hide Me'!$AE$4:$AI$8,MATCH($P859,'Hide Me'!$AD$4:$AD$8,0),MATCH($O859,'Hide Me'!$AE$3:$AI$3,0)))</f>
        <v/>
      </c>
      <c r="R859" s="48" t="str">
        <f>IF($Q859="","",VLOOKUP($Q859,'Hide Me'!$AD$11:$AE$14,2,FALSE))</f>
        <v/>
      </c>
      <c r="S859" s="45"/>
    </row>
    <row r="860" spans="1:19" s="19" customFormat="1" x14ac:dyDescent="0.25">
      <c r="A860" s="20"/>
      <c r="B860" s="90"/>
      <c r="C860" s="14"/>
      <c r="D860" s="110"/>
      <c r="E860" s="132"/>
      <c r="F860" s="132"/>
      <c r="G860" s="12"/>
      <c r="H860" s="113"/>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4"/>
      <c r="O860" s="89"/>
      <c r="P860" s="14"/>
      <c r="Q860" s="15" t="str">
        <f>IF(OR($O860="",$P860=""),"",INDEX('Hide Me'!$AE$4:$AI$8,MATCH($P860,'Hide Me'!$AD$4:$AD$8,0),MATCH($O860,'Hide Me'!$AE$3:$AI$3,0)))</f>
        <v/>
      </c>
      <c r="R860" s="48" t="str">
        <f>IF($Q860="","",VLOOKUP($Q860,'Hide Me'!$AD$11:$AE$14,2,FALSE))</f>
        <v/>
      </c>
      <c r="S860" s="45"/>
    </row>
    <row r="861" spans="1:19" s="19" customFormat="1" x14ac:dyDescent="0.25">
      <c r="A861" s="20"/>
      <c r="B861" s="90"/>
      <c r="C861" s="14"/>
      <c r="D861" s="110"/>
      <c r="E861" s="132"/>
      <c r="F861" s="132"/>
      <c r="G861" s="12"/>
      <c r="H861" s="113"/>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4"/>
      <c r="O861" s="89"/>
      <c r="P861" s="14"/>
      <c r="Q861" s="15" t="str">
        <f>IF(OR($O861="",$P861=""),"",INDEX('Hide Me'!$AE$4:$AI$8,MATCH($P861,'Hide Me'!$AD$4:$AD$8,0),MATCH($O861,'Hide Me'!$AE$3:$AI$3,0)))</f>
        <v/>
      </c>
      <c r="R861" s="48" t="str">
        <f>IF($Q861="","",VLOOKUP($Q861,'Hide Me'!$AD$11:$AE$14,2,FALSE))</f>
        <v/>
      </c>
      <c r="S861" s="45"/>
    </row>
    <row r="862" spans="1:19" s="19" customFormat="1" x14ac:dyDescent="0.25">
      <c r="A862" s="20"/>
      <c r="B862" s="90"/>
      <c r="C862" s="14"/>
      <c r="D862" s="110"/>
      <c r="E862" s="132"/>
      <c r="F862" s="132"/>
      <c r="G862" s="12"/>
      <c r="H862" s="113"/>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4"/>
      <c r="O862" s="89"/>
      <c r="P862" s="14"/>
      <c r="Q862" s="15" t="str">
        <f>IF(OR($O862="",$P862=""),"",INDEX('Hide Me'!$AE$4:$AI$8,MATCH($P862,'Hide Me'!$AD$4:$AD$8,0),MATCH($O862,'Hide Me'!$AE$3:$AI$3,0)))</f>
        <v/>
      </c>
      <c r="R862" s="48" t="str">
        <f>IF($Q862="","",VLOOKUP($Q862,'Hide Me'!$AD$11:$AE$14,2,FALSE))</f>
        <v/>
      </c>
      <c r="S862" s="45"/>
    </row>
    <row r="863" spans="1:19" s="19" customFormat="1" x14ac:dyDescent="0.25">
      <c r="A863" s="20"/>
      <c r="B863" s="90"/>
      <c r="C863" s="14"/>
      <c r="D863" s="110"/>
      <c r="E863" s="132"/>
      <c r="F863" s="132"/>
      <c r="G863" s="12"/>
      <c r="H863" s="113"/>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4"/>
      <c r="O863" s="89"/>
      <c r="P863" s="14"/>
      <c r="Q863" s="15" t="str">
        <f>IF(OR($O863="",$P863=""),"",INDEX('Hide Me'!$AE$4:$AI$8,MATCH($P863,'Hide Me'!$AD$4:$AD$8,0),MATCH($O863,'Hide Me'!$AE$3:$AI$3,0)))</f>
        <v/>
      </c>
      <c r="R863" s="48" t="str">
        <f>IF($Q863="","",VLOOKUP($Q863,'Hide Me'!$AD$11:$AE$14,2,FALSE))</f>
        <v/>
      </c>
      <c r="S863" s="45"/>
    </row>
    <row r="864" spans="1:19" s="19" customFormat="1" x14ac:dyDescent="0.25">
      <c r="A864" s="20"/>
      <c r="B864" s="90"/>
      <c r="C864" s="14"/>
      <c r="D864" s="110"/>
      <c r="E864" s="132"/>
      <c r="F864" s="132"/>
      <c r="G864" s="12"/>
      <c r="H864" s="113"/>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4"/>
      <c r="O864" s="89"/>
      <c r="P864" s="14"/>
      <c r="Q864" s="15" t="str">
        <f>IF(OR($O864="",$P864=""),"",INDEX('Hide Me'!$AE$4:$AI$8,MATCH($P864,'Hide Me'!$AD$4:$AD$8,0),MATCH($O864,'Hide Me'!$AE$3:$AI$3,0)))</f>
        <v/>
      </c>
      <c r="R864" s="48" t="str">
        <f>IF($Q864="","",VLOOKUP($Q864,'Hide Me'!$AD$11:$AE$14,2,FALSE))</f>
        <v/>
      </c>
      <c r="S864" s="45"/>
    </row>
    <row r="865" spans="1:19" s="19" customFormat="1" x14ac:dyDescent="0.25">
      <c r="A865" s="20"/>
      <c r="B865" s="90"/>
      <c r="C865" s="14"/>
      <c r="D865" s="110"/>
      <c r="E865" s="132"/>
      <c r="F865" s="132"/>
      <c r="G865" s="12"/>
      <c r="H865" s="113"/>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4"/>
      <c r="O865" s="89"/>
      <c r="P865" s="14"/>
      <c r="Q865" s="15" t="str">
        <f>IF(OR($O865="",$P865=""),"",INDEX('Hide Me'!$AE$4:$AI$8,MATCH($P865,'Hide Me'!$AD$4:$AD$8,0),MATCH($O865,'Hide Me'!$AE$3:$AI$3,0)))</f>
        <v/>
      </c>
      <c r="R865" s="48" t="str">
        <f>IF($Q865="","",VLOOKUP($Q865,'Hide Me'!$AD$11:$AE$14,2,FALSE))</f>
        <v/>
      </c>
      <c r="S865" s="45"/>
    </row>
    <row r="866" spans="1:19" s="19" customFormat="1" x14ac:dyDescent="0.25">
      <c r="A866" s="20"/>
      <c r="B866" s="90"/>
      <c r="C866" s="14"/>
      <c r="D866" s="110"/>
      <c r="E866" s="132"/>
      <c r="F866" s="132"/>
      <c r="G866" s="12"/>
      <c r="H866" s="113"/>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4"/>
      <c r="O866" s="89"/>
      <c r="P866" s="14"/>
      <c r="Q866" s="15" t="str">
        <f>IF(OR($O866="",$P866=""),"",INDEX('Hide Me'!$AE$4:$AI$8,MATCH($P866,'Hide Me'!$AD$4:$AD$8,0),MATCH($O866,'Hide Me'!$AE$3:$AI$3,0)))</f>
        <v/>
      </c>
      <c r="R866" s="48" t="str">
        <f>IF($Q866="","",VLOOKUP($Q866,'Hide Me'!$AD$11:$AE$14,2,FALSE))</f>
        <v/>
      </c>
      <c r="S866" s="45"/>
    </row>
    <row r="867" spans="1:19" s="19" customFormat="1" x14ac:dyDescent="0.25">
      <c r="A867" s="20"/>
      <c r="B867" s="90"/>
      <c r="C867" s="14"/>
      <c r="D867" s="110"/>
      <c r="E867" s="132"/>
      <c r="F867" s="132"/>
      <c r="G867" s="12"/>
      <c r="H867" s="113"/>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4"/>
      <c r="O867" s="89"/>
      <c r="P867" s="14"/>
      <c r="Q867" s="15" t="str">
        <f>IF(OR($O867="",$P867=""),"",INDEX('Hide Me'!$AE$4:$AI$8,MATCH($P867,'Hide Me'!$AD$4:$AD$8,0),MATCH($O867,'Hide Me'!$AE$3:$AI$3,0)))</f>
        <v/>
      </c>
      <c r="R867" s="48" t="str">
        <f>IF($Q867="","",VLOOKUP($Q867,'Hide Me'!$AD$11:$AE$14,2,FALSE))</f>
        <v/>
      </c>
      <c r="S867" s="45"/>
    </row>
    <row r="868" spans="1:19" s="19" customFormat="1" x14ac:dyDescent="0.25">
      <c r="A868" s="20"/>
      <c r="B868" s="90"/>
      <c r="C868" s="14"/>
      <c r="D868" s="110"/>
      <c r="E868" s="132"/>
      <c r="F868" s="132"/>
      <c r="G868" s="12"/>
      <c r="H868" s="113"/>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4"/>
      <c r="O868" s="89"/>
      <c r="P868" s="14"/>
      <c r="Q868" s="15" t="str">
        <f>IF(OR($O868="",$P868=""),"",INDEX('Hide Me'!$AE$4:$AI$8,MATCH($P868,'Hide Me'!$AD$4:$AD$8,0),MATCH($O868,'Hide Me'!$AE$3:$AI$3,0)))</f>
        <v/>
      </c>
      <c r="R868" s="48" t="str">
        <f>IF($Q868="","",VLOOKUP($Q868,'Hide Me'!$AD$11:$AE$14,2,FALSE))</f>
        <v/>
      </c>
      <c r="S868" s="45"/>
    </row>
    <row r="869" spans="1:19" s="19" customFormat="1" x14ac:dyDescent="0.25">
      <c r="A869" s="20"/>
      <c r="B869" s="90"/>
      <c r="C869" s="14"/>
      <c r="D869" s="110"/>
      <c r="E869" s="132"/>
      <c r="F869" s="132"/>
      <c r="G869" s="12"/>
      <c r="H869" s="113"/>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4"/>
      <c r="O869" s="89"/>
      <c r="P869" s="14"/>
      <c r="Q869" s="15" t="str">
        <f>IF(OR($O869="",$P869=""),"",INDEX('Hide Me'!$AE$4:$AI$8,MATCH($P869,'Hide Me'!$AD$4:$AD$8,0),MATCH($O869,'Hide Me'!$AE$3:$AI$3,0)))</f>
        <v/>
      </c>
      <c r="R869" s="48" t="str">
        <f>IF($Q869="","",VLOOKUP($Q869,'Hide Me'!$AD$11:$AE$14,2,FALSE))</f>
        <v/>
      </c>
      <c r="S869" s="45"/>
    </row>
    <row r="870" spans="1:19" s="19" customFormat="1" x14ac:dyDescent="0.25">
      <c r="A870" s="20"/>
      <c r="B870" s="90"/>
      <c r="C870" s="14"/>
      <c r="D870" s="110"/>
      <c r="E870" s="132"/>
      <c r="F870" s="132"/>
      <c r="G870" s="12"/>
      <c r="H870" s="113"/>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4"/>
      <c r="O870" s="89"/>
      <c r="P870" s="14"/>
      <c r="Q870" s="15" t="str">
        <f>IF(OR($O870="",$P870=""),"",INDEX('Hide Me'!$AE$4:$AI$8,MATCH($P870,'Hide Me'!$AD$4:$AD$8,0),MATCH($O870,'Hide Me'!$AE$3:$AI$3,0)))</f>
        <v/>
      </c>
      <c r="R870" s="48" t="str">
        <f>IF($Q870="","",VLOOKUP($Q870,'Hide Me'!$AD$11:$AE$14,2,FALSE))</f>
        <v/>
      </c>
      <c r="S870" s="45"/>
    </row>
    <row r="871" spans="1:19" s="19" customFormat="1" x14ac:dyDescent="0.25">
      <c r="A871" s="20"/>
      <c r="B871" s="90"/>
      <c r="C871" s="14"/>
      <c r="D871" s="110"/>
      <c r="E871" s="132"/>
      <c r="F871" s="132"/>
      <c r="G871" s="12"/>
      <c r="H871" s="113"/>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4"/>
      <c r="O871" s="89"/>
      <c r="P871" s="14"/>
      <c r="Q871" s="15" t="str">
        <f>IF(OR($O871="",$P871=""),"",INDEX('Hide Me'!$AE$4:$AI$8,MATCH($P871,'Hide Me'!$AD$4:$AD$8,0),MATCH($O871,'Hide Me'!$AE$3:$AI$3,0)))</f>
        <v/>
      </c>
      <c r="R871" s="48" t="str">
        <f>IF($Q871="","",VLOOKUP($Q871,'Hide Me'!$AD$11:$AE$14,2,FALSE))</f>
        <v/>
      </c>
      <c r="S871" s="45"/>
    </row>
    <row r="872" spans="1:19" s="19" customFormat="1" x14ac:dyDescent="0.25">
      <c r="A872" s="20"/>
      <c r="B872" s="90"/>
      <c r="C872" s="14"/>
      <c r="D872" s="110"/>
      <c r="E872" s="132"/>
      <c r="F872" s="132"/>
      <c r="G872" s="12"/>
      <c r="H872" s="113"/>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4"/>
      <c r="O872" s="89"/>
      <c r="P872" s="14"/>
      <c r="Q872" s="15" t="str">
        <f>IF(OR($O872="",$P872=""),"",INDEX('Hide Me'!$AE$4:$AI$8,MATCH($P872,'Hide Me'!$AD$4:$AD$8,0),MATCH($O872,'Hide Me'!$AE$3:$AI$3,0)))</f>
        <v/>
      </c>
      <c r="R872" s="48" t="str">
        <f>IF($Q872="","",VLOOKUP($Q872,'Hide Me'!$AD$11:$AE$14,2,FALSE))</f>
        <v/>
      </c>
      <c r="S872" s="45"/>
    </row>
    <row r="873" spans="1:19" s="19" customFormat="1" x14ac:dyDescent="0.25">
      <c r="A873" s="20"/>
      <c r="B873" s="90"/>
      <c r="C873" s="14"/>
      <c r="D873" s="110"/>
      <c r="E873" s="132"/>
      <c r="F873" s="132"/>
      <c r="G873" s="12"/>
      <c r="H873" s="113"/>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4"/>
      <c r="O873" s="89"/>
      <c r="P873" s="14"/>
      <c r="Q873" s="15" t="str">
        <f>IF(OR($O873="",$P873=""),"",INDEX('Hide Me'!$AE$4:$AI$8,MATCH($P873,'Hide Me'!$AD$4:$AD$8,0),MATCH($O873,'Hide Me'!$AE$3:$AI$3,0)))</f>
        <v/>
      </c>
      <c r="R873" s="48" t="str">
        <f>IF($Q873="","",VLOOKUP($Q873,'Hide Me'!$AD$11:$AE$14,2,FALSE))</f>
        <v/>
      </c>
      <c r="S873" s="45"/>
    </row>
    <row r="874" spans="1:19" s="19" customFormat="1" x14ac:dyDescent="0.25">
      <c r="A874" s="20"/>
      <c r="B874" s="90"/>
      <c r="C874" s="14"/>
      <c r="D874" s="110"/>
      <c r="E874" s="132"/>
      <c r="F874" s="132"/>
      <c r="G874" s="12"/>
      <c r="H874" s="113"/>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4"/>
      <c r="O874" s="89"/>
      <c r="P874" s="14"/>
      <c r="Q874" s="15" t="str">
        <f>IF(OR($O874="",$P874=""),"",INDEX('Hide Me'!$AE$4:$AI$8,MATCH($P874,'Hide Me'!$AD$4:$AD$8,0),MATCH($O874,'Hide Me'!$AE$3:$AI$3,0)))</f>
        <v/>
      </c>
      <c r="R874" s="48" t="str">
        <f>IF($Q874="","",VLOOKUP($Q874,'Hide Me'!$AD$11:$AE$14,2,FALSE))</f>
        <v/>
      </c>
      <c r="S874" s="45"/>
    </row>
    <row r="875" spans="1:19" s="19" customFormat="1" x14ac:dyDescent="0.25">
      <c r="A875" s="20"/>
      <c r="B875" s="90"/>
      <c r="C875" s="14"/>
      <c r="D875" s="110"/>
      <c r="E875" s="132"/>
      <c r="F875" s="132"/>
      <c r="G875" s="12"/>
      <c r="H875" s="113"/>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4"/>
      <c r="O875" s="89"/>
      <c r="P875" s="14"/>
      <c r="Q875" s="15" t="str">
        <f>IF(OR($O875="",$P875=""),"",INDEX('Hide Me'!$AE$4:$AI$8,MATCH($P875,'Hide Me'!$AD$4:$AD$8,0),MATCH($O875,'Hide Me'!$AE$3:$AI$3,0)))</f>
        <v/>
      </c>
      <c r="R875" s="48" t="str">
        <f>IF($Q875="","",VLOOKUP($Q875,'Hide Me'!$AD$11:$AE$14,2,FALSE))</f>
        <v/>
      </c>
      <c r="S875" s="45"/>
    </row>
    <row r="876" spans="1:19" s="19" customFormat="1" x14ac:dyDescent="0.25">
      <c r="A876" s="20"/>
      <c r="B876" s="90"/>
      <c r="C876" s="14"/>
      <c r="D876" s="110"/>
      <c r="E876" s="132"/>
      <c r="F876" s="132"/>
      <c r="G876" s="12"/>
      <c r="H876" s="113"/>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4"/>
      <c r="O876" s="89"/>
      <c r="P876" s="14"/>
      <c r="Q876" s="15" t="str">
        <f>IF(OR($O876="",$P876=""),"",INDEX('Hide Me'!$AE$4:$AI$8,MATCH($P876,'Hide Me'!$AD$4:$AD$8,0),MATCH($O876,'Hide Me'!$AE$3:$AI$3,0)))</f>
        <v/>
      </c>
      <c r="R876" s="48" t="str">
        <f>IF($Q876="","",VLOOKUP($Q876,'Hide Me'!$AD$11:$AE$14,2,FALSE))</f>
        <v/>
      </c>
      <c r="S876" s="45"/>
    </row>
    <row r="877" spans="1:19" s="19" customFormat="1" x14ac:dyDescent="0.25">
      <c r="A877" s="20"/>
      <c r="B877" s="90"/>
      <c r="C877" s="14"/>
      <c r="D877" s="110"/>
      <c r="E877" s="132"/>
      <c r="F877" s="132"/>
      <c r="G877" s="12"/>
      <c r="H877" s="113"/>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4"/>
      <c r="O877" s="89"/>
      <c r="P877" s="14"/>
      <c r="Q877" s="15" t="str">
        <f>IF(OR($O877="",$P877=""),"",INDEX('Hide Me'!$AE$4:$AI$8,MATCH($P877,'Hide Me'!$AD$4:$AD$8,0),MATCH($O877,'Hide Me'!$AE$3:$AI$3,0)))</f>
        <v/>
      </c>
      <c r="R877" s="48" t="str">
        <f>IF($Q877="","",VLOOKUP($Q877,'Hide Me'!$AD$11:$AE$14,2,FALSE))</f>
        <v/>
      </c>
      <c r="S877" s="45"/>
    </row>
    <row r="878" spans="1:19" s="19" customFormat="1" x14ac:dyDescent="0.25">
      <c r="A878" s="20"/>
      <c r="B878" s="90"/>
      <c r="C878" s="14"/>
      <c r="D878" s="110"/>
      <c r="E878" s="132"/>
      <c r="F878" s="132"/>
      <c r="G878" s="12"/>
      <c r="H878" s="113"/>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4"/>
      <c r="O878" s="89"/>
      <c r="P878" s="14"/>
      <c r="Q878" s="15" t="str">
        <f>IF(OR($O878="",$P878=""),"",INDEX('Hide Me'!$AE$4:$AI$8,MATCH($P878,'Hide Me'!$AD$4:$AD$8,0),MATCH($O878,'Hide Me'!$AE$3:$AI$3,0)))</f>
        <v/>
      </c>
      <c r="R878" s="48" t="str">
        <f>IF($Q878="","",VLOOKUP($Q878,'Hide Me'!$AD$11:$AE$14,2,FALSE))</f>
        <v/>
      </c>
      <c r="S878" s="45"/>
    </row>
    <row r="879" spans="1:19" s="19" customFormat="1" x14ac:dyDescent="0.25">
      <c r="A879" s="20"/>
      <c r="B879" s="90"/>
      <c r="C879" s="14"/>
      <c r="D879" s="110"/>
      <c r="E879" s="132"/>
      <c r="F879" s="132"/>
      <c r="G879" s="12"/>
      <c r="H879" s="113"/>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4"/>
      <c r="O879" s="89"/>
      <c r="P879" s="14"/>
      <c r="Q879" s="15" t="str">
        <f>IF(OR($O879="",$P879=""),"",INDEX('Hide Me'!$AE$4:$AI$8,MATCH($P879,'Hide Me'!$AD$4:$AD$8,0),MATCH($O879,'Hide Me'!$AE$3:$AI$3,0)))</f>
        <v/>
      </c>
      <c r="R879" s="48" t="str">
        <f>IF($Q879="","",VLOOKUP($Q879,'Hide Me'!$AD$11:$AE$14,2,FALSE))</f>
        <v/>
      </c>
      <c r="S879" s="45"/>
    </row>
    <row r="880" spans="1:19" s="19" customFormat="1" x14ac:dyDescent="0.25">
      <c r="A880" s="20"/>
      <c r="B880" s="90"/>
      <c r="C880" s="14"/>
      <c r="D880" s="110"/>
      <c r="E880" s="132"/>
      <c r="F880" s="132"/>
      <c r="G880" s="12"/>
      <c r="H880" s="113"/>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4"/>
      <c r="O880" s="89"/>
      <c r="P880" s="14"/>
      <c r="Q880" s="15" t="str">
        <f>IF(OR($O880="",$P880=""),"",INDEX('Hide Me'!$AE$4:$AI$8,MATCH($P880,'Hide Me'!$AD$4:$AD$8,0),MATCH($O880,'Hide Me'!$AE$3:$AI$3,0)))</f>
        <v/>
      </c>
      <c r="R880" s="48" t="str">
        <f>IF($Q880="","",VLOOKUP($Q880,'Hide Me'!$AD$11:$AE$14,2,FALSE))</f>
        <v/>
      </c>
      <c r="S880" s="45"/>
    </row>
    <row r="881" spans="1:19" s="19" customFormat="1" x14ac:dyDescent="0.25">
      <c r="A881" s="20"/>
      <c r="B881" s="90"/>
      <c r="C881" s="14"/>
      <c r="D881" s="110"/>
      <c r="E881" s="132"/>
      <c r="F881" s="132"/>
      <c r="G881" s="12"/>
      <c r="H881" s="113"/>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4"/>
      <c r="O881" s="89"/>
      <c r="P881" s="14"/>
      <c r="Q881" s="15" t="str">
        <f>IF(OR($O881="",$P881=""),"",INDEX('Hide Me'!$AE$4:$AI$8,MATCH($P881,'Hide Me'!$AD$4:$AD$8,0),MATCH($O881,'Hide Me'!$AE$3:$AI$3,0)))</f>
        <v/>
      </c>
      <c r="R881" s="48" t="str">
        <f>IF($Q881="","",VLOOKUP($Q881,'Hide Me'!$AD$11:$AE$14,2,FALSE))</f>
        <v/>
      </c>
      <c r="S881" s="45"/>
    </row>
    <row r="882" spans="1:19" s="19" customFormat="1" x14ac:dyDescent="0.25">
      <c r="A882" s="20"/>
      <c r="B882" s="90"/>
      <c r="C882" s="14"/>
      <c r="D882" s="110"/>
      <c r="E882" s="132"/>
      <c r="F882" s="132"/>
      <c r="G882" s="12"/>
      <c r="H882" s="113"/>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4"/>
      <c r="O882" s="89"/>
      <c r="P882" s="14"/>
      <c r="Q882" s="15" t="str">
        <f>IF(OR($O882="",$P882=""),"",INDEX('Hide Me'!$AE$4:$AI$8,MATCH($P882,'Hide Me'!$AD$4:$AD$8,0),MATCH($O882,'Hide Me'!$AE$3:$AI$3,0)))</f>
        <v/>
      </c>
      <c r="R882" s="48" t="str">
        <f>IF($Q882="","",VLOOKUP($Q882,'Hide Me'!$AD$11:$AE$14,2,FALSE))</f>
        <v/>
      </c>
      <c r="S882" s="45"/>
    </row>
    <row r="883" spans="1:19" s="19" customFormat="1" x14ac:dyDescent="0.25">
      <c r="A883" s="20"/>
      <c r="B883" s="90"/>
      <c r="C883" s="14"/>
      <c r="D883" s="110"/>
      <c r="E883" s="132"/>
      <c r="F883" s="132"/>
      <c r="G883" s="12"/>
      <c r="H883" s="113"/>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4"/>
      <c r="O883" s="89"/>
      <c r="P883" s="14"/>
      <c r="Q883" s="15" t="str">
        <f>IF(OR($O883="",$P883=""),"",INDEX('Hide Me'!$AE$4:$AI$8,MATCH($P883,'Hide Me'!$AD$4:$AD$8,0),MATCH($O883,'Hide Me'!$AE$3:$AI$3,0)))</f>
        <v/>
      </c>
      <c r="R883" s="48" t="str">
        <f>IF($Q883="","",VLOOKUP($Q883,'Hide Me'!$AD$11:$AE$14,2,FALSE))</f>
        <v/>
      </c>
      <c r="S883" s="45"/>
    </row>
    <row r="884" spans="1:19" s="19" customFormat="1" x14ac:dyDescent="0.25">
      <c r="A884" s="20"/>
      <c r="B884" s="90"/>
      <c r="C884" s="14"/>
      <c r="D884" s="110"/>
      <c r="E884" s="132"/>
      <c r="F884" s="132"/>
      <c r="G884" s="12"/>
      <c r="H884" s="113"/>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4"/>
      <c r="O884" s="89"/>
      <c r="P884" s="14"/>
      <c r="Q884" s="15" t="str">
        <f>IF(OR($O884="",$P884=""),"",INDEX('Hide Me'!$AE$4:$AI$8,MATCH($P884,'Hide Me'!$AD$4:$AD$8,0),MATCH($O884,'Hide Me'!$AE$3:$AI$3,0)))</f>
        <v/>
      </c>
      <c r="R884" s="48" t="str">
        <f>IF($Q884="","",VLOOKUP($Q884,'Hide Me'!$AD$11:$AE$14,2,FALSE))</f>
        <v/>
      </c>
      <c r="S884" s="45"/>
    </row>
    <row r="885" spans="1:19" s="19" customFormat="1" x14ac:dyDescent="0.25">
      <c r="A885" s="20"/>
      <c r="B885" s="90"/>
      <c r="C885" s="14"/>
      <c r="D885" s="110"/>
      <c r="E885" s="132"/>
      <c r="F885" s="132"/>
      <c r="G885" s="12"/>
      <c r="H885" s="113"/>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4"/>
      <c r="O885" s="89"/>
      <c r="P885" s="14"/>
      <c r="Q885" s="15" t="str">
        <f>IF(OR($O885="",$P885=""),"",INDEX('Hide Me'!$AE$4:$AI$8,MATCH($P885,'Hide Me'!$AD$4:$AD$8,0),MATCH($O885,'Hide Me'!$AE$3:$AI$3,0)))</f>
        <v/>
      </c>
      <c r="R885" s="48" t="str">
        <f>IF($Q885="","",VLOOKUP($Q885,'Hide Me'!$AD$11:$AE$14,2,FALSE))</f>
        <v/>
      </c>
      <c r="S885" s="45"/>
    </row>
    <row r="886" spans="1:19" s="19" customFormat="1" x14ac:dyDescent="0.25">
      <c r="A886" s="20"/>
      <c r="B886" s="90"/>
      <c r="C886" s="14"/>
      <c r="D886" s="110"/>
      <c r="E886" s="132"/>
      <c r="F886" s="132"/>
      <c r="G886" s="12"/>
      <c r="H886" s="113"/>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4"/>
      <c r="O886" s="89"/>
      <c r="P886" s="14"/>
      <c r="Q886" s="15" t="str">
        <f>IF(OR($O886="",$P886=""),"",INDEX('Hide Me'!$AE$4:$AI$8,MATCH($P886,'Hide Me'!$AD$4:$AD$8,0),MATCH($O886,'Hide Me'!$AE$3:$AI$3,0)))</f>
        <v/>
      </c>
      <c r="R886" s="48" t="str">
        <f>IF($Q886="","",VLOOKUP($Q886,'Hide Me'!$AD$11:$AE$14,2,FALSE))</f>
        <v/>
      </c>
      <c r="S886" s="45"/>
    </row>
    <row r="887" spans="1:19" s="19" customFormat="1" x14ac:dyDescent="0.25">
      <c r="A887" s="20"/>
      <c r="B887" s="90"/>
      <c r="C887" s="14"/>
      <c r="D887" s="110"/>
      <c r="E887" s="132"/>
      <c r="F887" s="132"/>
      <c r="G887" s="12"/>
      <c r="H887" s="113"/>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4"/>
      <c r="O887" s="89"/>
      <c r="P887" s="14"/>
      <c r="Q887" s="15" t="str">
        <f>IF(OR($O887="",$P887=""),"",INDEX('Hide Me'!$AE$4:$AI$8,MATCH($P887,'Hide Me'!$AD$4:$AD$8,0),MATCH($O887,'Hide Me'!$AE$3:$AI$3,0)))</f>
        <v/>
      </c>
      <c r="R887" s="48" t="str">
        <f>IF($Q887="","",VLOOKUP($Q887,'Hide Me'!$AD$11:$AE$14,2,FALSE))</f>
        <v/>
      </c>
      <c r="S887" s="45"/>
    </row>
    <row r="888" spans="1:19" s="19" customFormat="1" x14ac:dyDescent="0.25">
      <c r="A888" s="20"/>
      <c r="B888" s="90"/>
      <c r="C888" s="14"/>
      <c r="D888" s="110"/>
      <c r="E888" s="132"/>
      <c r="F888" s="132"/>
      <c r="G888" s="12"/>
      <c r="H888" s="113"/>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4"/>
      <c r="O888" s="89"/>
      <c r="P888" s="14"/>
      <c r="Q888" s="15" t="str">
        <f>IF(OR($O888="",$P888=""),"",INDEX('Hide Me'!$AE$4:$AI$8,MATCH($P888,'Hide Me'!$AD$4:$AD$8,0),MATCH($O888,'Hide Me'!$AE$3:$AI$3,0)))</f>
        <v/>
      </c>
      <c r="R888" s="48" t="str">
        <f>IF($Q888="","",VLOOKUP($Q888,'Hide Me'!$AD$11:$AE$14,2,FALSE))</f>
        <v/>
      </c>
      <c r="S888" s="45"/>
    </row>
    <row r="889" spans="1:19" s="19" customFormat="1" x14ac:dyDescent="0.25">
      <c r="A889" s="20"/>
      <c r="B889" s="90"/>
      <c r="C889" s="14"/>
      <c r="D889" s="110"/>
      <c r="E889" s="132"/>
      <c r="F889" s="132"/>
      <c r="G889" s="12"/>
      <c r="H889" s="113"/>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4"/>
      <c r="O889" s="89"/>
      <c r="P889" s="14"/>
      <c r="Q889" s="15" t="str">
        <f>IF(OR($O889="",$P889=""),"",INDEX('Hide Me'!$AE$4:$AI$8,MATCH($P889,'Hide Me'!$AD$4:$AD$8,0),MATCH($O889,'Hide Me'!$AE$3:$AI$3,0)))</f>
        <v/>
      </c>
      <c r="R889" s="48" t="str">
        <f>IF($Q889="","",VLOOKUP($Q889,'Hide Me'!$AD$11:$AE$14,2,FALSE))</f>
        <v/>
      </c>
      <c r="S889" s="45"/>
    </row>
    <row r="890" spans="1:19" s="19" customFormat="1" x14ac:dyDescent="0.25">
      <c r="A890" s="20"/>
      <c r="B890" s="90"/>
      <c r="C890" s="14"/>
      <c r="D890" s="110"/>
      <c r="E890" s="132"/>
      <c r="F890" s="132"/>
      <c r="G890" s="12"/>
      <c r="H890" s="113"/>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4"/>
      <c r="O890" s="89"/>
      <c r="P890" s="14"/>
      <c r="Q890" s="15" t="str">
        <f>IF(OR($O890="",$P890=""),"",INDEX('Hide Me'!$AE$4:$AI$8,MATCH($P890,'Hide Me'!$AD$4:$AD$8,0),MATCH($O890,'Hide Me'!$AE$3:$AI$3,0)))</f>
        <v/>
      </c>
      <c r="R890" s="48" t="str">
        <f>IF($Q890="","",VLOOKUP($Q890,'Hide Me'!$AD$11:$AE$14,2,FALSE))</f>
        <v/>
      </c>
      <c r="S890" s="45"/>
    </row>
    <row r="891" spans="1:19" s="19" customFormat="1" x14ac:dyDescent="0.25">
      <c r="A891" s="20"/>
      <c r="B891" s="90"/>
      <c r="C891" s="14"/>
      <c r="D891" s="110"/>
      <c r="E891" s="132"/>
      <c r="F891" s="132"/>
      <c r="G891" s="12"/>
      <c r="H891" s="113"/>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4"/>
      <c r="O891" s="89"/>
      <c r="P891" s="14"/>
      <c r="Q891" s="15" t="str">
        <f>IF(OR($O891="",$P891=""),"",INDEX('Hide Me'!$AE$4:$AI$8,MATCH($P891,'Hide Me'!$AD$4:$AD$8,0),MATCH($O891,'Hide Me'!$AE$3:$AI$3,0)))</f>
        <v/>
      </c>
      <c r="R891" s="48" t="str">
        <f>IF($Q891="","",VLOOKUP($Q891,'Hide Me'!$AD$11:$AE$14,2,FALSE))</f>
        <v/>
      </c>
      <c r="S891" s="45"/>
    </row>
    <row r="892" spans="1:19" s="19" customFormat="1" x14ac:dyDescent="0.25">
      <c r="A892" s="20"/>
      <c r="B892" s="90"/>
      <c r="C892" s="14"/>
      <c r="D892" s="110"/>
      <c r="E892" s="132"/>
      <c r="F892" s="132"/>
      <c r="G892" s="12"/>
      <c r="H892" s="113"/>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4"/>
      <c r="O892" s="89"/>
      <c r="P892" s="14"/>
      <c r="Q892" s="15" t="str">
        <f>IF(OR($O892="",$P892=""),"",INDEX('Hide Me'!$AE$4:$AI$8,MATCH($P892,'Hide Me'!$AD$4:$AD$8,0),MATCH($O892,'Hide Me'!$AE$3:$AI$3,0)))</f>
        <v/>
      </c>
      <c r="R892" s="48" t="str">
        <f>IF($Q892="","",VLOOKUP($Q892,'Hide Me'!$AD$11:$AE$14,2,FALSE))</f>
        <v/>
      </c>
      <c r="S892" s="45"/>
    </row>
    <row r="893" spans="1:19" s="19" customFormat="1" x14ac:dyDescent="0.25">
      <c r="A893" s="20"/>
      <c r="B893" s="90"/>
      <c r="C893" s="14"/>
      <c r="D893" s="110"/>
      <c r="E893" s="132"/>
      <c r="F893" s="132"/>
      <c r="G893" s="12"/>
      <c r="H893" s="113"/>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4"/>
      <c r="O893" s="89"/>
      <c r="P893" s="14"/>
      <c r="Q893" s="15" t="str">
        <f>IF(OR($O893="",$P893=""),"",INDEX('Hide Me'!$AE$4:$AI$8,MATCH($P893,'Hide Me'!$AD$4:$AD$8,0),MATCH($O893,'Hide Me'!$AE$3:$AI$3,0)))</f>
        <v/>
      </c>
      <c r="R893" s="48" t="str">
        <f>IF($Q893="","",VLOOKUP($Q893,'Hide Me'!$AD$11:$AE$14,2,FALSE))</f>
        <v/>
      </c>
      <c r="S893" s="45"/>
    </row>
    <row r="894" spans="1:19" s="19" customFormat="1" x14ac:dyDescent="0.25">
      <c r="A894" s="20"/>
      <c r="B894" s="90"/>
      <c r="C894" s="14"/>
      <c r="D894" s="110"/>
      <c r="E894" s="132"/>
      <c r="F894" s="132"/>
      <c r="G894" s="12"/>
      <c r="H894" s="113"/>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4"/>
      <c r="O894" s="89"/>
      <c r="P894" s="14"/>
      <c r="Q894" s="15" t="str">
        <f>IF(OR($O894="",$P894=""),"",INDEX('Hide Me'!$AE$4:$AI$8,MATCH($P894,'Hide Me'!$AD$4:$AD$8,0),MATCH($O894,'Hide Me'!$AE$3:$AI$3,0)))</f>
        <v/>
      </c>
      <c r="R894" s="48" t="str">
        <f>IF($Q894="","",VLOOKUP($Q894,'Hide Me'!$AD$11:$AE$14,2,FALSE))</f>
        <v/>
      </c>
      <c r="S894" s="45"/>
    </row>
    <row r="895" spans="1:19" s="19" customFormat="1" x14ac:dyDescent="0.25">
      <c r="A895" s="20"/>
      <c r="B895" s="90"/>
      <c r="C895" s="14"/>
      <c r="D895" s="110"/>
      <c r="E895" s="132"/>
      <c r="F895" s="132"/>
      <c r="G895" s="12"/>
      <c r="H895" s="113"/>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4"/>
      <c r="O895" s="89"/>
      <c r="P895" s="14"/>
      <c r="Q895" s="15" t="str">
        <f>IF(OR($O895="",$P895=""),"",INDEX('Hide Me'!$AE$4:$AI$8,MATCH($P895,'Hide Me'!$AD$4:$AD$8,0),MATCH($O895,'Hide Me'!$AE$3:$AI$3,0)))</f>
        <v/>
      </c>
      <c r="R895" s="48" t="str">
        <f>IF($Q895="","",VLOOKUP($Q895,'Hide Me'!$AD$11:$AE$14,2,FALSE))</f>
        <v/>
      </c>
      <c r="S895" s="45"/>
    </row>
    <row r="896" spans="1:19" s="19" customFormat="1" x14ac:dyDescent="0.25">
      <c r="A896" s="20"/>
      <c r="B896" s="90"/>
      <c r="C896" s="14"/>
      <c r="D896" s="110"/>
      <c r="E896" s="132"/>
      <c r="F896" s="132"/>
      <c r="G896" s="12"/>
      <c r="H896" s="113"/>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4"/>
      <c r="O896" s="89"/>
      <c r="P896" s="14"/>
      <c r="Q896" s="15" t="str">
        <f>IF(OR($O896="",$P896=""),"",INDEX('Hide Me'!$AE$4:$AI$8,MATCH($P896,'Hide Me'!$AD$4:$AD$8,0),MATCH($O896,'Hide Me'!$AE$3:$AI$3,0)))</f>
        <v/>
      </c>
      <c r="R896" s="48" t="str">
        <f>IF($Q896="","",VLOOKUP($Q896,'Hide Me'!$AD$11:$AE$14,2,FALSE))</f>
        <v/>
      </c>
      <c r="S896" s="45"/>
    </row>
    <row r="897" spans="1:19" s="19" customFormat="1" x14ac:dyDescent="0.25">
      <c r="A897" s="20"/>
      <c r="B897" s="90"/>
      <c r="C897" s="14"/>
      <c r="D897" s="110"/>
      <c r="E897" s="132"/>
      <c r="F897" s="132"/>
      <c r="G897" s="12"/>
      <c r="H897" s="113"/>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4"/>
      <c r="O897" s="89"/>
      <c r="P897" s="14"/>
      <c r="Q897" s="15" t="str">
        <f>IF(OR($O897="",$P897=""),"",INDEX('Hide Me'!$AE$4:$AI$8,MATCH($P897,'Hide Me'!$AD$4:$AD$8,0),MATCH($O897,'Hide Me'!$AE$3:$AI$3,0)))</f>
        <v/>
      </c>
      <c r="R897" s="48" t="str">
        <f>IF($Q897="","",VLOOKUP($Q897,'Hide Me'!$AD$11:$AE$14,2,FALSE))</f>
        <v/>
      </c>
      <c r="S897" s="45"/>
    </row>
    <row r="898" spans="1:19" s="19" customFormat="1" x14ac:dyDescent="0.25">
      <c r="A898" s="20"/>
      <c r="B898" s="90"/>
      <c r="C898" s="14"/>
      <c r="D898" s="110"/>
      <c r="E898" s="132"/>
      <c r="F898" s="132"/>
      <c r="G898" s="12"/>
      <c r="H898" s="113"/>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4"/>
      <c r="O898" s="89"/>
      <c r="P898" s="14"/>
      <c r="Q898" s="15" t="str">
        <f>IF(OR($O898="",$P898=""),"",INDEX('Hide Me'!$AE$4:$AI$8,MATCH($P898,'Hide Me'!$AD$4:$AD$8,0),MATCH($O898,'Hide Me'!$AE$3:$AI$3,0)))</f>
        <v/>
      </c>
      <c r="R898" s="48" t="str">
        <f>IF($Q898="","",VLOOKUP($Q898,'Hide Me'!$AD$11:$AE$14,2,FALSE))</f>
        <v/>
      </c>
      <c r="S898" s="45"/>
    </row>
    <row r="899" spans="1:19" s="19" customFormat="1" x14ac:dyDescent="0.25">
      <c r="A899" s="20"/>
      <c r="B899" s="90"/>
      <c r="C899" s="14"/>
      <c r="D899" s="110"/>
      <c r="E899" s="132"/>
      <c r="F899" s="132"/>
      <c r="G899" s="12"/>
      <c r="H899" s="113"/>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4"/>
      <c r="O899" s="89"/>
      <c r="P899" s="14"/>
      <c r="Q899" s="15" t="str">
        <f>IF(OR($O899="",$P899=""),"",INDEX('Hide Me'!$AE$4:$AI$8,MATCH($P899,'Hide Me'!$AD$4:$AD$8,0),MATCH($O899,'Hide Me'!$AE$3:$AI$3,0)))</f>
        <v/>
      </c>
      <c r="R899" s="48" t="str">
        <f>IF($Q899="","",VLOOKUP($Q899,'Hide Me'!$AD$11:$AE$14,2,FALSE))</f>
        <v/>
      </c>
      <c r="S899" s="45"/>
    </row>
    <row r="900" spans="1:19" s="19" customFormat="1" x14ac:dyDescent="0.25">
      <c r="A900" s="20"/>
      <c r="B900" s="90"/>
      <c r="C900" s="14"/>
      <c r="D900" s="110"/>
      <c r="E900" s="132"/>
      <c r="F900" s="132"/>
      <c r="G900" s="12"/>
      <c r="H900" s="113"/>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4"/>
      <c r="O900" s="89"/>
      <c r="P900" s="14"/>
      <c r="Q900" s="15" t="str">
        <f>IF(OR($O900="",$P900=""),"",INDEX('Hide Me'!$AE$4:$AI$8,MATCH($P900,'Hide Me'!$AD$4:$AD$8,0),MATCH($O900,'Hide Me'!$AE$3:$AI$3,0)))</f>
        <v/>
      </c>
      <c r="R900" s="48" t="str">
        <f>IF($Q900="","",VLOOKUP($Q900,'Hide Me'!$AD$11:$AE$14,2,FALSE))</f>
        <v/>
      </c>
      <c r="S900" s="45"/>
    </row>
    <row r="901" spans="1:19" s="19" customFormat="1" x14ac:dyDescent="0.25">
      <c r="A901" s="20"/>
      <c r="B901" s="90"/>
      <c r="C901" s="14"/>
      <c r="D901" s="110"/>
      <c r="E901" s="132"/>
      <c r="F901" s="132"/>
      <c r="G901" s="12"/>
      <c r="H901" s="113"/>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4"/>
      <c r="O901" s="89"/>
      <c r="P901" s="14"/>
      <c r="Q901" s="15" t="str">
        <f>IF(OR($O901="",$P901=""),"",INDEX('Hide Me'!$AE$4:$AI$8,MATCH($P901,'Hide Me'!$AD$4:$AD$8,0),MATCH($O901,'Hide Me'!$AE$3:$AI$3,0)))</f>
        <v/>
      </c>
      <c r="R901" s="48" t="str">
        <f>IF($Q901="","",VLOOKUP($Q901,'Hide Me'!$AD$11:$AE$14,2,FALSE))</f>
        <v/>
      </c>
      <c r="S901" s="45"/>
    </row>
    <row r="902" spans="1:19" s="19" customFormat="1" x14ac:dyDescent="0.25">
      <c r="A902" s="20"/>
      <c r="B902" s="90"/>
      <c r="C902" s="14"/>
      <c r="D902" s="110"/>
      <c r="E902" s="132"/>
      <c r="F902" s="132"/>
      <c r="G902" s="12"/>
      <c r="H902" s="113"/>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4"/>
      <c r="O902" s="89"/>
      <c r="P902" s="14"/>
      <c r="Q902" s="15" t="str">
        <f>IF(OR($O902="",$P902=""),"",INDEX('Hide Me'!$AE$4:$AI$8,MATCH($P902,'Hide Me'!$AD$4:$AD$8,0),MATCH($O902,'Hide Me'!$AE$3:$AI$3,0)))</f>
        <v/>
      </c>
      <c r="R902" s="48" t="str">
        <f>IF($Q902="","",VLOOKUP($Q902,'Hide Me'!$AD$11:$AE$14,2,FALSE))</f>
        <v/>
      </c>
      <c r="S902" s="45"/>
    </row>
    <row r="903" spans="1:19" s="19" customFormat="1" x14ac:dyDescent="0.25">
      <c r="A903" s="20"/>
      <c r="B903" s="90"/>
      <c r="C903" s="14"/>
      <c r="D903" s="110"/>
      <c r="E903" s="132"/>
      <c r="F903" s="132"/>
      <c r="G903" s="12"/>
      <c r="H903" s="113"/>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4"/>
      <c r="O903" s="89"/>
      <c r="P903" s="14"/>
      <c r="Q903" s="15" t="str">
        <f>IF(OR($O903="",$P903=""),"",INDEX('Hide Me'!$AE$4:$AI$8,MATCH($P903,'Hide Me'!$AD$4:$AD$8,0),MATCH($O903,'Hide Me'!$AE$3:$AI$3,0)))</f>
        <v/>
      </c>
      <c r="R903" s="48" t="str">
        <f>IF($Q903="","",VLOOKUP($Q903,'Hide Me'!$AD$11:$AE$14,2,FALSE))</f>
        <v/>
      </c>
      <c r="S903" s="45"/>
    </row>
    <row r="904" spans="1:19" s="19" customFormat="1" x14ac:dyDescent="0.25">
      <c r="A904" s="20"/>
      <c r="B904" s="90"/>
      <c r="C904" s="14"/>
      <c r="D904" s="110"/>
      <c r="E904" s="132"/>
      <c r="F904" s="132"/>
      <c r="G904" s="12"/>
      <c r="H904" s="113"/>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4"/>
      <c r="O904" s="89"/>
      <c r="P904" s="14"/>
      <c r="Q904" s="15" t="str">
        <f>IF(OR($O904="",$P904=""),"",INDEX('Hide Me'!$AE$4:$AI$8,MATCH($P904,'Hide Me'!$AD$4:$AD$8,0),MATCH($O904,'Hide Me'!$AE$3:$AI$3,0)))</f>
        <v/>
      </c>
      <c r="R904" s="48" t="str">
        <f>IF($Q904="","",VLOOKUP($Q904,'Hide Me'!$AD$11:$AE$14,2,FALSE))</f>
        <v/>
      </c>
      <c r="S904" s="45"/>
    </row>
    <row r="905" spans="1:19" s="19" customFormat="1" x14ac:dyDescent="0.25">
      <c r="A905" s="20"/>
      <c r="B905" s="90"/>
      <c r="C905" s="14"/>
      <c r="D905" s="110"/>
      <c r="E905" s="132"/>
      <c r="F905" s="132"/>
      <c r="G905" s="12"/>
      <c r="H905" s="113"/>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4"/>
      <c r="O905" s="89"/>
      <c r="P905" s="14"/>
      <c r="Q905" s="15" t="str">
        <f>IF(OR($O905="",$P905=""),"",INDEX('Hide Me'!$AE$4:$AI$8,MATCH($P905,'Hide Me'!$AD$4:$AD$8,0),MATCH($O905,'Hide Me'!$AE$3:$AI$3,0)))</f>
        <v/>
      </c>
      <c r="R905" s="48" t="str">
        <f>IF($Q905="","",VLOOKUP($Q905,'Hide Me'!$AD$11:$AE$14,2,FALSE))</f>
        <v/>
      </c>
      <c r="S905" s="45"/>
    </row>
    <row r="906" spans="1:19" s="19" customFormat="1" x14ac:dyDescent="0.25">
      <c r="A906" s="20"/>
      <c r="B906" s="90"/>
      <c r="C906" s="14"/>
      <c r="D906" s="110"/>
      <c r="E906" s="132"/>
      <c r="F906" s="132"/>
      <c r="G906" s="12"/>
      <c r="H906" s="113"/>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4"/>
      <c r="O906" s="89"/>
      <c r="P906" s="14"/>
      <c r="Q906" s="15" t="str">
        <f>IF(OR($O906="",$P906=""),"",INDEX('Hide Me'!$AE$4:$AI$8,MATCH($P906,'Hide Me'!$AD$4:$AD$8,0),MATCH($O906,'Hide Me'!$AE$3:$AI$3,0)))</f>
        <v/>
      </c>
      <c r="R906" s="48" t="str">
        <f>IF($Q906="","",VLOOKUP($Q906,'Hide Me'!$AD$11:$AE$14,2,FALSE))</f>
        <v/>
      </c>
      <c r="S906" s="45"/>
    </row>
    <row r="907" spans="1:19" s="19" customFormat="1" x14ac:dyDescent="0.25">
      <c r="A907" s="20"/>
      <c r="B907" s="90"/>
      <c r="C907" s="14"/>
      <c r="D907" s="110"/>
      <c r="E907" s="132"/>
      <c r="F907" s="132"/>
      <c r="G907" s="12"/>
      <c r="H907" s="113"/>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4"/>
      <c r="O907" s="89"/>
      <c r="P907" s="14"/>
      <c r="Q907" s="15" t="str">
        <f>IF(OR($O907="",$P907=""),"",INDEX('Hide Me'!$AE$4:$AI$8,MATCH($P907,'Hide Me'!$AD$4:$AD$8,0),MATCH($O907,'Hide Me'!$AE$3:$AI$3,0)))</f>
        <v/>
      </c>
      <c r="R907" s="48" t="str">
        <f>IF($Q907="","",VLOOKUP($Q907,'Hide Me'!$AD$11:$AE$14,2,FALSE))</f>
        <v/>
      </c>
      <c r="S907" s="45"/>
    </row>
    <row r="908" spans="1:19" s="19" customFormat="1" x14ac:dyDescent="0.25">
      <c r="A908" s="20"/>
      <c r="B908" s="90"/>
      <c r="C908" s="14"/>
      <c r="D908" s="110"/>
      <c r="E908" s="132"/>
      <c r="F908" s="132"/>
      <c r="G908" s="12"/>
      <c r="H908" s="113"/>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4"/>
      <c r="O908" s="89"/>
      <c r="P908" s="14"/>
      <c r="Q908" s="15" t="str">
        <f>IF(OR($O908="",$P908=""),"",INDEX('Hide Me'!$AE$4:$AI$8,MATCH($P908,'Hide Me'!$AD$4:$AD$8,0),MATCH($O908,'Hide Me'!$AE$3:$AI$3,0)))</f>
        <v/>
      </c>
      <c r="R908" s="48" t="str">
        <f>IF($Q908="","",VLOOKUP($Q908,'Hide Me'!$AD$11:$AE$14,2,FALSE))</f>
        <v/>
      </c>
      <c r="S908" s="45"/>
    </row>
    <row r="909" spans="1:19" s="19" customFormat="1" x14ac:dyDescent="0.25">
      <c r="A909" s="20"/>
      <c r="B909" s="90"/>
      <c r="C909" s="14"/>
      <c r="D909" s="110"/>
      <c r="E909" s="132"/>
      <c r="F909" s="132"/>
      <c r="G909" s="12"/>
      <c r="H909" s="113"/>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4"/>
      <c r="O909" s="89"/>
      <c r="P909" s="14"/>
      <c r="Q909" s="15" t="str">
        <f>IF(OR($O909="",$P909=""),"",INDEX('Hide Me'!$AE$4:$AI$8,MATCH($P909,'Hide Me'!$AD$4:$AD$8,0),MATCH($O909,'Hide Me'!$AE$3:$AI$3,0)))</f>
        <v/>
      </c>
      <c r="R909" s="48" t="str">
        <f>IF($Q909="","",VLOOKUP($Q909,'Hide Me'!$AD$11:$AE$14,2,FALSE))</f>
        <v/>
      </c>
      <c r="S909" s="45"/>
    </row>
    <row r="910" spans="1:19" s="19" customFormat="1" x14ac:dyDescent="0.25">
      <c r="A910" s="20"/>
      <c r="B910" s="90"/>
      <c r="C910" s="14"/>
      <c r="D910" s="110"/>
      <c r="E910" s="132"/>
      <c r="F910" s="132"/>
      <c r="G910" s="12"/>
      <c r="H910" s="113"/>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4"/>
      <c r="O910" s="89"/>
      <c r="P910" s="14"/>
      <c r="Q910" s="15" t="str">
        <f>IF(OR($O910="",$P910=""),"",INDEX('Hide Me'!$AE$4:$AI$8,MATCH($P910,'Hide Me'!$AD$4:$AD$8,0),MATCH($O910,'Hide Me'!$AE$3:$AI$3,0)))</f>
        <v/>
      </c>
      <c r="R910" s="48" t="str">
        <f>IF($Q910="","",VLOOKUP($Q910,'Hide Me'!$AD$11:$AE$14,2,FALSE))</f>
        <v/>
      </c>
      <c r="S910" s="45"/>
    </row>
    <row r="911" spans="1:19" s="19" customFormat="1" x14ac:dyDescent="0.25">
      <c r="A911" s="20"/>
      <c r="B911" s="90"/>
      <c r="C911" s="14"/>
      <c r="D911" s="110"/>
      <c r="E911" s="132"/>
      <c r="F911" s="132"/>
      <c r="G911" s="12"/>
      <c r="H911" s="113"/>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4"/>
      <c r="O911" s="89"/>
      <c r="P911" s="14"/>
      <c r="Q911" s="15" t="str">
        <f>IF(OR($O911="",$P911=""),"",INDEX('Hide Me'!$AE$4:$AI$8,MATCH($P911,'Hide Me'!$AD$4:$AD$8,0),MATCH($O911,'Hide Me'!$AE$3:$AI$3,0)))</f>
        <v/>
      </c>
      <c r="R911" s="48" t="str">
        <f>IF($Q911="","",VLOOKUP($Q911,'Hide Me'!$AD$11:$AE$14,2,FALSE))</f>
        <v/>
      </c>
      <c r="S911" s="45"/>
    </row>
    <row r="912" spans="1:19" s="19" customFormat="1" x14ac:dyDescent="0.25">
      <c r="A912" s="20"/>
      <c r="B912" s="90"/>
      <c r="C912" s="14"/>
      <c r="D912" s="110"/>
      <c r="E912" s="132"/>
      <c r="F912" s="132"/>
      <c r="G912" s="12"/>
      <c r="H912" s="113"/>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4"/>
      <c r="O912" s="89"/>
      <c r="P912" s="14"/>
      <c r="Q912" s="15" t="str">
        <f>IF(OR($O912="",$P912=""),"",INDEX('Hide Me'!$AE$4:$AI$8,MATCH($P912,'Hide Me'!$AD$4:$AD$8,0),MATCH($O912,'Hide Me'!$AE$3:$AI$3,0)))</f>
        <v/>
      </c>
      <c r="R912" s="48" t="str">
        <f>IF($Q912="","",VLOOKUP($Q912,'Hide Me'!$AD$11:$AE$14,2,FALSE))</f>
        <v/>
      </c>
      <c r="S912" s="45"/>
    </row>
    <row r="913" spans="1:19" s="19" customFormat="1" x14ac:dyDescent="0.25">
      <c r="A913" s="20"/>
      <c r="B913" s="90"/>
      <c r="C913" s="14"/>
      <c r="D913" s="110"/>
      <c r="E913" s="132"/>
      <c r="F913" s="132"/>
      <c r="G913" s="12"/>
      <c r="H913" s="113"/>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4"/>
      <c r="O913" s="89"/>
      <c r="P913" s="14"/>
      <c r="Q913" s="15" t="str">
        <f>IF(OR($O913="",$P913=""),"",INDEX('Hide Me'!$AE$4:$AI$8,MATCH($P913,'Hide Me'!$AD$4:$AD$8,0),MATCH($O913,'Hide Me'!$AE$3:$AI$3,0)))</f>
        <v/>
      </c>
      <c r="R913" s="48" t="str">
        <f>IF($Q913="","",VLOOKUP($Q913,'Hide Me'!$AD$11:$AE$14,2,FALSE))</f>
        <v/>
      </c>
      <c r="S913" s="45"/>
    </row>
    <row r="914" spans="1:19" s="19" customFormat="1" x14ac:dyDescent="0.25">
      <c r="A914" s="20"/>
      <c r="B914" s="90"/>
      <c r="C914" s="14"/>
      <c r="D914" s="110"/>
      <c r="E914" s="132"/>
      <c r="F914" s="132"/>
      <c r="G914" s="12"/>
      <c r="H914" s="113"/>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4"/>
      <c r="O914" s="89"/>
      <c r="P914" s="14"/>
      <c r="Q914" s="15" t="str">
        <f>IF(OR($O914="",$P914=""),"",INDEX('Hide Me'!$AE$4:$AI$8,MATCH($P914,'Hide Me'!$AD$4:$AD$8,0),MATCH($O914,'Hide Me'!$AE$3:$AI$3,0)))</f>
        <v/>
      </c>
      <c r="R914" s="48" t="str">
        <f>IF($Q914="","",VLOOKUP($Q914,'Hide Me'!$AD$11:$AE$14,2,FALSE))</f>
        <v/>
      </c>
      <c r="S914" s="45"/>
    </row>
    <row r="915" spans="1:19" s="19" customFormat="1" x14ac:dyDescent="0.25">
      <c r="A915" s="20"/>
      <c r="B915" s="90"/>
      <c r="C915" s="14"/>
      <c r="D915" s="110"/>
      <c r="E915" s="132"/>
      <c r="F915" s="132"/>
      <c r="G915" s="12"/>
      <c r="H915" s="113"/>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4"/>
      <c r="O915" s="89"/>
      <c r="P915" s="14"/>
      <c r="Q915" s="15" t="str">
        <f>IF(OR($O915="",$P915=""),"",INDEX('Hide Me'!$AE$4:$AI$8,MATCH($P915,'Hide Me'!$AD$4:$AD$8,0),MATCH($O915,'Hide Me'!$AE$3:$AI$3,0)))</f>
        <v/>
      </c>
      <c r="R915" s="48" t="str">
        <f>IF($Q915="","",VLOOKUP($Q915,'Hide Me'!$AD$11:$AE$14,2,FALSE))</f>
        <v/>
      </c>
      <c r="S915" s="45"/>
    </row>
    <row r="916" spans="1:19" s="19" customFormat="1" x14ac:dyDescent="0.25">
      <c r="A916" s="20"/>
      <c r="B916" s="90"/>
      <c r="C916" s="14"/>
      <c r="D916" s="110"/>
      <c r="E916" s="132"/>
      <c r="F916" s="132"/>
      <c r="G916" s="12"/>
      <c r="H916" s="113"/>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4"/>
      <c r="O916" s="89"/>
      <c r="P916" s="14"/>
      <c r="Q916" s="15" t="str">
        <f>IF(OR($O916="",$P916=""),"",INDEX('Hide Me'!$AE$4:$AI$8,MATCH($P916,'Hide Me'!$AD$4:$AD$8,0),MATCH($O916,'Hide Me'!$AE$3:$AI$3,0)))</f>
        <v/>
      </c>
      <c r="R916" s="48" t="str">
        <f>IF($Q916="","",VLOOKUP($Q916,'Hide Me'!$AD$11:$AE$14,2,FALSE))</f>
        <v/>
      </c>
      <c r="S916" s="45"/>
    </row>
    <row r="917" spans="1:19" s="19" customFormat="1" x14ac:dyDescent="0.25">
      <c r="A917" s="20"/>
      <c r="B917" s="90"/>
      <c r="C917" s="14"/>
      <c r="D917" s="110"/>
      <c r="E917" s="132"/>
      <c r="F917" s="132"/>
      <c r="G917" s="12"/>
      <c r="H917" s="113"/>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4"/>
      <c r="O917" s="89"/>
      <c r="P917" s="14"/>
      <c r="Q917" s="15" t="str">
        <f>IF(OR($O917="",$P917=""),"",INDEX('Hide Me'!$AE$4:$AI$8,MATCH($P917,'Hide Me'!$AD$4:$AD$8,0),MATCH($O917,'Hide Me'!$AE$3:$AI$3,0)))</f>
        <v/>
      </c>
      <c r="R917" s="48" t="str">
        <f>IF($Q917="","",VLOOKUP($Q917,'Hide Me'!$AD$11:$AE$14,2,FALSE))</f>
        <v/>
      </c>
      <c r="S917" s="45"/>
    </row>
    <row r="918" spans="1:19" s="19" customFormat="1" x14ac:dyDescent="0.25">
      <c r="A918" s="20"/>
      <c r="B918" s="90"/>
      <c r="C918" s="14"/>
      <c r="D918" s="110"/>
      <c r="E918" s="132"/>
      <c r="F918" s="132"/>
      <c r="G918" s="12"/>
      <c r="H918" s="113"/>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4"/>
      <c r="O918" s="89"/>
      <c r="P918" s="14"/>
      <c r="Q918" s="15" t="str">
        <f>IF(OR($O918="",$P918=""),"",INDEX('Hide Me'!$AE$4:$AI$8,MATCH($P918,'Hide Me'!$AD$4:$AD$8,0),MATCH($O918,'Hide Me'!$AE$3:$AI$3,0)))</f>
        <v/>
      </c>
      <c r="R918" s="48" t="str">
        <f>IF($Q918="","",VLOOKUP($Q918,'Hide Me'!$AD$11:$AE$14,2,FALSE))</f>
        <v/>
      </c>
      <c r="S918" s="45"/>
    </row>
    <row r="919" spans="1:19" s="19" customFormat="1" x14ac:dyDescent="0.25">
      <c r="A919" s="20"/>
      <c r="B919" s="90"/>
      <c r="C919" s="14"/>
      <c r="D919" s="110"/>
      <c r="E919" s="132"/>
      <c r="F919" s="132"/>
      <c r="G919" s="12"/>
      <c r="H919" s="113"/>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4"/>
      <c r="O919" s="89"/>
      <c r="P919" s="14"/>
      <c r="Q919" s="15" t="str">
        <f>IF(OR($O919="",$P919=""),"",INDEX('Hide Me'!$AE$4:$AI$8,MATCH($P919,'Hide Me'!$AD$4:$AD$8,0),MATCH($O919,'Hide Me'!$AE$3:$AI$3,0)))</f>
        <v/>
      </c>
      <c r="R919" s="48" t="str">
        <f>IF($Q919="","",VLOOKUP($Q919,'Hide Me'!$AD$11:$AE$14,2,FALSE))</f>
        <v/>
      </c>
      <c r="S919" s="45"/>
    </row>
    <row r="920" spans="1:19" s="19" customFormat="1" x14ac:dyDescent="0.25">
      <c r="A920" s="20"/>
      <c r="B920" s="90"/>
      <c r="C920" s="14"/>
      <c r="D920" s="110"/>
      <c r="E920" s="132"/>
      <c r="F920" s="132"/>
      <c r="G920" s="12"/>
      <c r="H920" s="113"/>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4"/>
      <c r="O920" s="89"/>
      <c r="P920" s="14"/>
      <c r="Q920" s="15" t="str">
        <f>IF(OR($O920="",$P920=""),"",INDEX('Hide Me'!$AE$4:$AI$8,MATCH($P920,'Hide Me'!$AD$4:$AD$8,0),MATCH($O920,'Hide Me'!$AE$3:$AI$3,0)))</f>
        <v/>
      </c>
      <c r="R920" s="48" t="str">
        <f>IF($Q920="","",VLOOKUP($Q920,'Hide Me'!$AD$11:$AE$14,2,FALSE))</f>
        <v/>
      </c>
      <c r="S920" s="45"/>
    </row>
    <row r="921" spans="1:19" s="19" customFormat="1" x14ac:dyDescent="0.25">
      <c r="A921" s="20"/>
      <c r="B921" s="90"/>
      <c r="C921" s="14"/>
      <c r="D921" s="110"/>
      <c r="E921" s="132"/>
      <c r="F921" s="132"/>
      <c r="G921" s="12"/>
      <c r="H921" s="113"/>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4"/>
      <c r="O921" s="89"/>
      <c r="P921" s="14"/>
      <c r="Q921" s="15" t="str">
        <f>IF(OR($O921="",$P921=""),"",INDEX('Hide Me'!$AE$4:$AI$8,MATCH($P921,'Hide Me'!$AD$4:$AD$8,0),MATCH($O921,'Hide Me'!$AE$3:$AI$3,0)))</f>
        <v/>
      </c>
      <c r="R921" s="48" t="str">
        <f>IF($Q921="","",VLOOKUP($Q921,'Hide Me'!$AD$11:$AE$14,2,FALSE))</f>
        <v/>
      </c>
      <c r="S921" s="45"/>
    </row>
    <row r="922" spans="1:19" s="19" customFormat="1" x14ac:dyDescent="0.25">
      <c r="A922" s="20"/>
      <c r="B922" s="90"/>
      <c r="C922" s="14"/>
      <c r="D922" s="110"/>
      <c r="E922" s="132"/>
      <c r="F922" s="132"/>
      <c r="G922" s="12"/>
      <c r="H922" s="113"/>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4"/>
      <c r="O922" s="89"/>
      <c r="P922" s="14"/>
      <c r="Q922" s="15" t="str">
        <f>IF(OR($O922="",$P922=""),"",INDEX('Hide Me'!$AE$4:$AI$8,MATCH($P922,'Hide Me'!$AD$4:$AD$8,0),MATCH($O922,'Hide Me'!$AE$3:$AI$3,0)))</f>
        <v/>
      </c>
      <c r="R922" s="48" t="str">
        <f>IF($Q922="","",VLOOKUP($Q922,'Hide Me'!$AD$11:$AE$14,2,FALSE))</f>
        <v/>
      </c>
      <c r="S922" s="45"/>
    </row>
    <row r="923" spans="1:19" s="19" customFormat="1" x14ac:dyDescent="0.25">
      <c r="A923" s="20"/>
      <c r="B923" s="90"/>
      <c r="C923" s="14"/>
      <c r="D923" s="110"/>
      <c r="E923" s="132"/>
      <c r="F923" s="132"/>
      <c r="G923" s="12"/>
      <c r="H923" s="113"/>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4"/>
      <c r="O923" s="89"/>
      <c r="P923" s="14"/>
      <c r="Q923" s="15" t="str">
        <f>IF(OR($O923="",$P923=""),"",INDEX('Hide Me'!$AE$4:$AI$8,MATCH($P923,'Hide Me'!$AD$4:$AD$8,0),MATCH($O923,'Hide Me'!$AE$3:$AI$3,0)))</f>
        <v/>
      </c>
      <c r="R923" s="48" t="str">
        <f>IF($Q923="","",VLOOKUP($Q923,'Hide Me'!$AD$11:$AE$14,2,FALSE))</f>
        <v/>
      </c>
      <c r="S923" s="45"/>
    </row>
    <row r="924" spans="1:19" s="19" customFormat="1" x14ac:dyDescent="0.25">
      <c r="A924" s="20"/>
      <c r="B924" s="90"/>
      <c r="C924" s="14"/>
      <c r="D924" s="110"/>
      <c r="E924" s="132"/>
      <c r="F924" s="132"/>
      <c r="G924" s="12"/>
      <c r="H924" s="113"/>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4"/>
      <c r="O924" s="89"/>
      <c r="P924" s="14"/>
      <c r="Q924" s="15" t="str">
        <f>IF(OR($O924="",$P924=""),"",INDEX('Hide Me'!$AE$4:$AI$8,MATCH($P924,'Hide Me'!$AD$4:$AD$8,0),MATCH($O924,'Hide Me'!$AE$3:$AI$3,0)))</f>
        <v/>
      </c>
      <c r="R924" s="48" t="str">
        <f>IF($Q924="","",VLOOKUP($Q924,'Hide Me'!$AD$11:$AE$14,2,FALSE))</f>
        <v/>
      </c>
      <c r="S924" s="45"/>
    </row>
    <row r="925" spans="1:19" s="19" customFormat="1" x14ac:dyDescent="0.25">
      <c r="A925" s="20"/>
      <c r="B925" s="90"/>
      <c r="C925" s="14"/>
      <c r="D925" s="110"/>
      <c r="E925" s="132"/>
      <c r="F925" s="132"/>
      <c r="G925" s="12"/>
      <c r="H925" s="113"/>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4"/>
      <c r="O925" s="89"/>
      <c r="P925" s="14"/>
      <c r="Q925" s="15" t="str">
        <f>IF(OR($O925="",$P925=""),"",INDEX('Hide Me'!$AE$4:$AI$8,MATCH($P925,'Hide Me'!$AD$4:$AD$8,0),MATCH($O925,'Hide Me'!$AE$3:$AI$3,0)))</f>
        <v/>
      </c>
      <c r="R925" s="48" t="str">
        <f>IF($Q925="","",VLOOKUP($Q925,'Hide Me'!$AD$11:$AE$14,2,FALSE))</f>
        <v/>
      </c>
      <c r="S925" s="45"/>
    </row>
    <row r="926" spans="1:19" s="19" customFormat="1" x14ac:dyDescent="0.25">
      <c r="A926" s="20"/>
      <c r="B926" s="90"/>
      <c r="C926" s="14"/>
      <c r="D926" s="110"/>
      <c r="E926" s="132"/>
      <c r="F926" s="132"/>
      <c r="G926" s="12"/>
      <c r="H926" s="113"/>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4"/>
      <c r="O926" s="89"/>
      <c r="P926" s="14"/>
      <c r="Q926" s="15" t="str">
        <f>IF(OR($O926="",$P926=""),"",INDEX('Hide Me'!$AE$4:$AI$8,MATCH($P926,'Hide Me'!$AD$4:$AD$8,0),MATCH($O926,'Hide Me'!$AE$3:$AI$3,0)))</f>
        <v/>
      </c>
      <c r="R926" s="48" t="str">
        <f>IF($Q926="","",VLOOKUP($Q926,'Hide Me'!$AD$11:$AE$14,2,FALSE))</f>
        <v/>
      </c>
      <c r="S926" s="45"/>
    </row>
    <row r="927" spans="1:19" s="19" customFormat="1" x14ac:dyDescent="0.25">
      <c r="A927" s="20"/>
      <c r="B927" s="90"/>
      <c r="C927" s="14"/>
      <c r="D927" s="110"/>
      <c r="E927" s="132"/>
      <c r="F927" s="132"/>
      <c r="G927" s="12"/>
      <c r="H927" s="113"/>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4"/>
      <c r="O927" s="89"/>
      <c r="P927" s="14"/>
      <c r="Q927" s="15" t="str">
        <f>IF(OR($O927="",$P927=""),"",INDEX('Hide Me'!$AE$4:$AI$8,MATCH($P927,'Hide Me'!$AD$4:$AD$8,0),MATCH($O927,'Hide Me'!$AE$3:$AI$3,0)))</f>
        <v/>
      </c>
      <c r="R927" s="48" t="str">
        <f>IF($Q927="","",VLOOKUP($Q927,'Hide Me'!$AD$11:$AE$14,2,FALSE))</f>
        <v/>
      </c>
      <c r="S927" s="45"/>
    </row>
    <row r="928" spans="1:19" s="19" customFormat="1" x14ac:dyDescent="0.25">
      <c r="A928" s="20"/>
      <c r="B928" s="90"/>
      <c r="C928" s="14"/>
      <c r="D928" s="110"/>
      <c r="E928" s="132"/>
      <c r="F928" s="132"/>
      <c r="G928" s="12"/>
      <c r="H928" s="113"/>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4"/>
      <c r="O928" s="89"/>
      <c r="P928" s="14"/>
      <c r="Q928" s="15" t="str">
        <f>IF(OR($O928="",$P928=""),"",INDEX('Hide Me'!$AE$4:$AI$8,MATCH($P928,'Hide Me'!$AD$4:$AD$8,0),MATCH($O928,'Hide Me'!$AE$3:$AI$3,0)))</f>
        <v/>
      </c>
      <c r="R928" s="48" t="str">
        <f>IF($Q928="","",VLOOKUP($Q928,'Hide Me'!$AD$11:$AE$14,2,FALSE))</f>
        <v/>
      </c>
      <c r="S928" s="45"/>
    </row>
    <row r="929" spans="1:19" s="19" customFormat="1" x14ac:dyDescent="0.25">
      <c r="A929" s="20"/>
      <c r="B929" s="90"/>
      <c r="C929" s="14"/>
      <c r="D929" s="110"/>
      <c r="E929" s="132"/>
      <c r="F929" s="132"/>
      <c r="G929" s="12"/>
      <c r="H929" s="113"/>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4"/>
      <c r="O929" s="89"/>
      <c r="P929" s="14"/>
      <c r="Q929" s="15" t="str">
        <f>IF(OR($O929="",$P929=""),"",INDEX('Hide Me'!$AE$4:$AI$8,MATCH($P929,'Hide Me'!$AD$4:$AD$8,0),MATCH($O929,'Hide Me'!$AE$3:$AI$3,0)))</f>
        <v/>
      </c>
      <c r="R929" s="48" t="str">
        <f>IF($Q929="","",VLOOKUP($Q929,'Hide Me'!$AD$11:$AE$14,2,FALSE))</f>
        <v/>
      </c>
      <c r="S929" s="45"/>
    </row>
    <row r="930" spans="1:19" s="19" customFormat="1" x14ac:dyDescent="0.25">
      <c r="A930" s="20"/>
      <c r="B930" s="90"/>
      <c r="C930" s="14"/>
      <c r="D930" s="110"/>
      <c r="E930" s="132"/>
      <c r="F930" s="132"/>
      <c r="G930" s="12"/>
      <c r="H930" s="113"/>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4"/>
      <c r="O930" s="89"/>
      <c r="P930" s="14"/>
      <c r="Q930" s="15" t="str">
        <f>IF(OR($O930="",$P930=""),"",INDEX('Hide Me'!$AE$4:$AI$8,MATCH($P930,'Hide Me'!$AD$4:$AD$8,0),MATCH($O930,'Hide Me'!$AE$3:$AI$3,0)))</f>
        <v/>
      </c>
      <c r="R930" s="48" t="str">
        <f>IF($Q930="","",VLOOKUP($Q930,'Hide Me'!$AD$11:$AE$14,2,FALSE))</f>
        <v/>
      </c>
      <c r="S930" s="45"/>
    </row>
    <row r="931" spans="1:19" s="19" customFormat="1" x14ac:dyDescent="0.25">
      <c r="A931" s="20"/>
      <c r="B931" s="90"/>
      <c r="C931" s="14"/>
      <c r="D931" s="110"/>
      <c r="E931" s="132"/>
      <c r="F931" s="132"/>
      <c r="G931" s="12"/>
      <c r="H931" s="113"/>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4"/>
      <c r="O931" s="89"/>
      <c r="P931" s="14"/>
      <c r="Q931" s="15" t="str">
        <f>IF(OR($O931="",$P931=""),"",INDEX('Hide Me'!$AE$4:$AI$8,MATCH($P931,'Hide Me'!$AD$4:$AD$8,0),MATCH($O931,'Hide Me'!$AE$3:$AI$3,0)))</f>
        <v/>
      </c>
      <c r="R931" s="48" t="str">
        <f>IF($Q931="","",VLOOKUP($Q931,'Hide Me'!$AD$11:$AE$14,2,FALSE))</f>
        <v/>
      </c>
      <c r="S931" s="45"/>
    </row>
    <row r="932" spans="1:19" s="19" customFormat="1" x14ac:dyDescent="0.25">
      <c r="A932" s="20"/>
      <c r="B932" s="90"/>
      <c r="C932" s="14"/>
      <c r="D932" s="110"/>
      <c r="E932" s="132"/>
      <c r="F932" s="132"/>
      <c r="G932" s="12" t="s">
        <v>140</v>
      </c>
      <c r="H932" s="113"/>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4"/>
      <c r="O932" s="89"/>
      <c r="P932" s="14"/>
      <c r="Q932" s="15" t="str">
        <f>IF(OR($O932="",$P932=""),"",INDEX('Hide Me'!$AE$4:$AI$8,MATCH($P932,'Hide Me'!$AD$4:$AD$8,0),MATCH($O932,'Hide Me'!$AE$3:$AI$3,0)))</f>
        <v/>
      </c>
      <c r="R932" s="48" t="str">
        <f>IF($Q932="","",VLOOKUP($Q932,'Hide Me'!$AD$11:$AE$14,2,FALSE))</f>
        <v/>
      </c>
      <c r="S932" s="45"/>
    </row>
    <row r="933" spans="1:19" s="19" customFormat="1" x14ac:dyDescent="0.25">
      <c r="A933" s="20"/>
      <c r="B933" s="90"/>
      <c r="C933" s="14"/>
      <c r="D933" s="110"/>
      <c r="E933" s="132"/>
      <c r="F933" s="132"/>
      <c r="G933" s="12"/>
      <c r="H933" s="113"/>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4"/>
      <c r="O933" s="89"/>
      <c r="P933" s="14"/>
      <c r="Q933" s="15" t="str">
        <f>IF(OR($O933="",$P933=""),"",INDEX('Hide Me'!$AE$4:$AI$8,MATCH($P933,'Hide Me'!$AD$4:$AD$8,0),MATCH($O933,'Hide Me'!$AE$3:$AI$3,0)))</f>
        <v/>
      </c>
      <c r="R933" s="48" t="str">
        <f>IF($Q933="","",VLOOKUP($Q933,'Hide Me'!$AD$11:$AE$14,2,FALSE))</f>
        <v/>
      </c>
      <c r="S933" s="45"/>
    </row>
    <row r="934" spans="1:19" s="19" customFormat="1" x14ac:dyDescent="0.25">
      <c r="A934" s="20"/>
      <c r="B934" s="90"/>
      <c r="C934" s="14"/>
      <c r="D934" s="110"/>
      <c r="E934" s="132"/>
      <c r="F934" s="132"/>
      <c r="G934" s="12"/>
      <c r="H934" s="113"/>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4"/>
      <c r="O934" s="89"/>
      <c r="P934" s="14"/>
      <c r="Q934" s="15" t="str">
        <f>IF(OR($O934="",$P934=""),"",INDEX('Hide Me'!$AE$4:$AI$8,MATCH($P934,'Hide Me'!$AD$4:$AD$8,0),MATCH($O934,'Hide Me'!$AE$3:$AI$3,0)))</f>
        <v/>
      </c>
      <c r="R934" s="48" t="str">
        <f>IF($Q934="","",VLOOKUP($Q934,'Hide Me'!$AD$11:$AE$14,2,FALSE))</f>
        <v/>
      </c>
      <c r="S934" s="45"/>
    </row>
    <row r="935" spans="1:19" s="19" customFormat="1" x14ac:dyDescent="0.25">
      <c r="A935" s="20"/>
      <c r="B935" s="90"/>
      <c r="C935" s="14"/>
      <c r="D935" s="110"/>
      <c r="E935" s="132"/>
      <c r="F935" s="132"/>
      <c r="G935" s="12"/>
      <c r="H935" s="113"/>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4"/>
      <c r="O935" s="89"/>
      <c r="P935" s="14"/>
      <c r="Q935" s="15" t="str">
        <f>IF(OR($O935="",$P935=""),"",INDEX('Hide Me'!$AE$4:$AI$8,MATCH($P935,'Hide Me'!$AD$4:$AD$8,0),MATCH($O935,'Hide Me'!$AE$3:$AI$3,0)))</f>
        <v/>
      </c>
      <c r="R935" s="48" t="str">
        <f>IF($Q935="","",VLOOKUP($Q935,'Hide Me'!$AD$11:$AE$14,2,FALSE))</f>
        <v/>
      </c>
      <c r="S935" s="45"/>
    </row>
    <row r="936" spans="1:19" s="19" customFormat="1" x14ac:dyDescent="0.25">
      <c r="A936" s="20"/>
      <c r="B936" s="90"/>
      <c r="C936" s="14"/>
      <c r="D936" s="110"/>
      <c r="E936" s="132"/>
      <c r="F936" s="132"/>
      <c r="G936" s="12"/>
      <c r="H936" s="113"/>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4"/>
      <c r="O936" s="89"/>
      <c r="P936" s="14"/>
      <c r="Q936" s="15" t="str">
        <f>IF(OR($O936="",$P936=""),"",INDEX('Hide Me'!$AE$4:$AI$8,MATCH($P936,'Hide Me'!$AD$4:$AD$8,0),MATCH($O936,'Hide Me'!$AE$3:$AI$3,0)))</f>
        <v/>
      </c>
      <c r="R936" s="48" t="str">
        <f>IF($Q936="","",VLOOKUP($Q936,'Hide Me'!$AD$11:$AE$14,2,FALSE))</f>
        <v/>
      </c>
      <c r="S936" s="45"/>
    </row>
    <row r="937" spans="1:19" s="19" customFormat="1" x14ac:dyDescent="0.25">
      <c r="A937" s="20"/>
      <c r="B937" s="90"/>
      <c r="C937" s="14"/>
      <c r="D937" s="110"/>
      <c r="E937" s="132"/>
      <c r="F937" s="132"/>
      <c r="G937" s="12"/>
      <c r="H937" s="113"/>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4"/>
      <c r="O937" s="89"/>
      <c r="P937" s="14"/>
      <c r="Q937" s="15" t="str">
        <f>IF(OR($O937="",$P937=""),"",INDEX('Hide Me'!$AE$4:$AI$8,MATCH($P937,'Hide Me'!$AD$4:$AD$8,0),MATCH($O937,'Hide Me'!$AE$3:$AI$3,0)))</f>
        <v/>
      </c>
      <c r="R937" s="48" t="str">
        <f>IF($Q937="","",VLOOKUP($Q937,'Hide Me'!$AD$11:$AE$14,2,FALSE))</f>
        <v/>
      </c>
      <c r="S937" s="45"/>
    </row>
    <row r="938" spans="1:19" s="19" customFormat="1" x14ac:dyDescent="0.25">
      <c r="A938" s="20"/>
      <c r="B938" s="90"/>
      <c r="C938" s="14"/>
      <c r="D938" s="110"/>
      <c r="E938" s="132"/>
      <c r="F938" s="132"/>
      <c r="G938" s="12"/>
      <c r="H938" s="113"/>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4"/>
      <c r="O938" s="89"/>
      <c r="P938" s="14"/>
      <c r="Q938" s="15" t="str">
        <f>IF(OR($O938="",$P938=""),"",INDEX('Hide Me'!$AE$4:$AI$8,MATCH($P938,'Hide Me'!$AD$4:$AD$8,0),MATCH($O938,'Hide Me'!$AE$3:$AI$3,0)))</f>
        <v/>
      </c>
      <c r="R938" s="48" t="str">
        <f>IF($Q938="","",VLOOKUP($Q938,'Hide Me'!$AD$11:$AE$14,2,FALSE))</f>
        <v/>
      </c>
      <c r="S938" s="45"/>
    </row>
    <row r="939" spans="1:19" s="19" customFormat="1" x14ac:dyDescent="0.25">
      <c r="A939" s="20"/>
      <c r="B939" s="90"/>
      <c r="C939" s="14"/>
      <c r="D939" s="110"/>
      <c r="E939" s="132"/>
      <c r="F939" s="132"/>
      <c r="G939" s="12"/>
      <c r="H939" s="113"/>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4"/>
      <c r="O939" s="89"/>
      <c r="P939" s="14"/>
      <c r="Q939" s="15" t="str">
        <f>IF(OR($O939="",$P939=""),"",INDEX('Hide Me'!$AE$4:$AI$8,MATCH($P939,'Hide Me'!$AD$4:$AD$8,0),MATCH($O939,'Hide Me'!$AE$3:$AI$3,0)))</f>
        <v/>
      </c>
      <c r="R939" s="48" t="str">
        <f>IF($Q939="","",VLOOKUP($Q939,'Hide Me'!$AD$11:$AE$14,2,FALSE))</f>
        <v/>
      </c>
      <c r="S939" s="45"/>
    </row>
    <row r="940" spans="1:19" s="19" customFormat="1" x14ac:dyDescent="0.25">
      <c r="A940" s="20"/>
      <c r="B940" s="90"/>
      <c r="C940" s="14"/>
      <c r="D940" s="110"/>
      <c r="E940" s="132"/>
      <c r="F940" s="132"/>
      <c r="G940" s="12"/>
      <c r="H940" s="113"/>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4"/>
      <c r="O940" s="89"/>
      <c r="P940" s="14"/>
      <c r="Q940" s="15" t="str">
        <f>IF(OR($O940="",$P940=""),"",INDEX('Hide Me'!$AE$4:$AI$8,MATCH($P940,'Hide Me'!$AD$4:$AD$8,0),MATCH($O940,'Hide Me'!$AE$3:$AI$3,0)))</f>
        <v/>
      </c>
      <c r="R940" s="48" t="str">
        <f>IF($Q940="","",VLOOKUP($Q940,'Hide Me'!$AD$11:$AE$14,2,FALSE))</f>
        <v/>
      </c>
      <c r="S940" s="45"/>
    </row>
    <row r="941" spans="1:19" s="19" customFormat="1" x14ac:dyDescent="0.25">
      <c r="A941" s="20"/>
      <c r="B941" s="90"/>
      <c r="C941" s="14"/>
      <c r="D941" s="110"/>
      <c r="E941" s="132"/>
      <c r="F941" s="132"/>
      <c r="G941" s="12"/>
      <c r="H941" s="113"/>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4"/>
      <c r="O941" s="89"/>
      <c r="P941" s="14"/>
      <c r="Q941" s="15" t="str">
        <f>IF(OR($O941="",$P941=""),"",INDEX('Hide Me'!$AE$4:$AI$8,MATCH($P941,'Hide Me'!$AD$4:$AD$8,0),MATCH($O941,'Hide Me'!$AE$3:$AI$3,0)))</f>
        <v/>
      </c>
      <c r="R941" s="48" t="str">
        <f>IF($Q941="","",VLOOKUP($Q941,'Hide Me'!$AD$11:$AE$14,2,FALSE))</f>
        <v/>
      </c>
      <c r="S941" s="45"/>
    </row>
    <row r="942" spans="1:19" s="19" customFormat="1" x14ac:dyDescent="0.25">
      <c r="A942" s="20"/>
      <c r="B942" s="90"/>
      <c r="C942" s="14"/>
      <c r="D942" s="110"/>
      <c r="E942" s="132"/>
      <c r="F942" s="132"/>
      <c r="G942" s="12"/>
      <c r="H942" s="113"/>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4"/>
      <c r="O942" s="89"/>
      <c r="P942" s="14"/>
      <c r="Q942" s="15" t="str">
        <f>IF(OR($O942="",$P942=""),"",INDEX('Hide Me'!$AE$4:$AI$8,MATCH($P942,'Hide Me'!$AD$4:$AD$8,0),MATCH($O942,'Hide Me'!$AE$3:$AI$3,0)))</f>
        <v/>
      </c>
      <c r="R942" s="48" t="str">
        <f>IF($Q942="","",VLOOKUP($Q942,'Hide Me'!$AD$11:$AE$14,2,FALSE))</f>
        <v/>
      </c>
      <c r="S942" s="45"/>
    </row>
    <row r="943" spans="1:19" s="19" customFormat="1" x14ac:dyDescent="0.25">
      <c r="A943" s="20"/>
      <c r="B943" s="90"/>
      <c r="C943" s="14"/>
      <c r="D943" s="110"/>
      <c r="E943" s="132"/>
      <c r="F943" s="132"/>
      <c r="G943" s="12"/>
      <c r="H943" s="113"/>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4"/>
      <c r="O943" s="89"/>
      <c r="P943" s="14"/>
      <c r="Q943" s="15" t="str">
        <f>IF(OR($O943="",$P943=""),"",INDEX('Hide Me'!$AE$4:$AI$8,MATCH($P943,'Hide Me'!$AD$4:$AD$8,0),MATCH($O943,'Hide Me'!$AE$3:$AI$3,0)))</f>
        <v/>
      </c>
      <c r="R943" s="48" t="str">
        <f>IF($Q943="","",VLOOKUP($Q943,'Hide Me'!$AD$11:$AE$14,2,FALSE))</f>
        <v/>
      </c>
      <c r="S943" s="45"/>
    </row>
    <row r="944" spans="1:19" s="19" customFormat="1" x14ac:dyDescent="0.25">
      <c r="A944" s="20"/>
      <c r="B944" s="90"/>
      <c r="C944" s="14"/>
      <c r="D944" s="110"/>
      <c r="E944" s="132"/>
      <c r="F944" s="132"/>
      <c r="G944" s="12"/>
      <c r="H944" s="113"/>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4"/>
      <c r="O944" s="89"/>
      <c r="P944" s="14"/>
      <c r="Q944" s="15" t="str">
        <f>IF(OR($O944="",$P944=""),"",INDEX('Hide Me'!$AE$4:$AI$8,MATCH($P944,'Hide Me'!$AD$4:$AD$8,0),MATCH($O944,'Hide Me'!$AE$3:$AI$3,0)))</f>
        <v/>
      </c>
      <c r="R944" s="48" t="str">
        <f>IF($Q944="","",VLOOKUP($Q944,'Hide Me'!$AD$11:$AE$14,2,FALSE))</f>
        <v/>
      </c>
      <c r="S944" s="45"/>
    </row>
    <row r="945" spans="1:19" s="19" customFormat="1" x14ac:dyDescent="0.25">
      <c r="A945" s="20"/>
      <c r="B945" s="90"/>
      <c r="C945" s="14"/>
      <c r="D945" s="110"/>
      <c r="E945" s="132"/>
      <c r="F945" s="132"/>
      <c r="G945" s="12"/>
      <c r="H945" s="113"/>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4"/>
      <c r="O945" s="89"/>
      <c r="P945" s="14"/>
      <c r="Q945" s="15" t="str">
        <f>IF(OR($O945="",$P945=""),"",INDEX('Hide Me'!$AE$4:$AI$8,MATCH($P945,'Hide Me'!$AD$4:$AD$8,0),MATCH($O945,'Hide Me'!$AE$3:$AI$3,0)))</f>
        <v/>
      </c>
      <c r="R945" s="48" t="str">
        <f>IF($Q945="","",VLOOKUP($Q945,'Hide Me'!$AD$11:$AE$14,2,FALSE))</f>
        <v/>
      </c>
      <c r="S945" s="45"/>
    </row>
    <row r="946" spans="1:19" s="19" customFormat="1" x14ac:dyDescent="0.25">
      <c r="A946" s="20"/>
      <c r="B946" s="90"/>
      <c r="C946" s="14"/>
      <c r="D946" s="110"/>
      <c r="E946" s="132"/>
      <c r="F946" s="132"/>
      <c r="G946" s="12"/>
      <c r="H946" s="113"/>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4"/>
      <c r="O946" s="89"/>
      <c r="P946" s="14"/>
      <c r="Q946" s="15" t="str">
        <f>IF(OR($O946="",$P946=""),"",INDEX('Hide Me'!$AE$4:$AI$8,MATCH($P946,'Hide Me'!$AD$4:$AD$8,0),MATCH($O946,'Hide Me'!$AE$3:$AI$3,0)))</f>
        <v/>
      </c>
      <c r="R946" s="48" t="str">
        <f>IF($Q946="","",VLOOKUP($Q946,'Hide Me'!$AD$11:$AE$14,2,FALSE))</f>
        <v/>
      </c>
      <c r="S946" s="45"/>
    </row>
    <row r="947" spans="1:19" s="19" customFormat="1" x14ac:dyDescent="0.25">
      <c r="A947" s="20"/>
      <c r="B947" s="90"/>
      <c r="C947" s="14"/>
      <c r="D947" s="110"/>
      <c r="E947" s="132"/>
      <c r="F947" s="132"/>
      <c r="G947" s="12"/>
      <c r="H947" s="113"/>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4"/>
      <c r="O947" s="89"/>
      <c r="P947" s="14"/>
      <c r="Q947" s="15" t="str">
        <f>IF(OR($O947="",$P947=""),"",INDEX('Hide Me'!$AE$4:$AI$8,MATCH($P947,'Hide Me'!$AD$4:$AD$8,0),MATCH($O947,'Hide Me'!$AE$3:$AI$3,0)))</f>
        <v/>
      </c>
      <c r="R947" s="48" t="str">
        <f>IF($Q947="","",VLOOKUP($Q947,'Hide Me'!$AD$11:$AE$14,2,FALSE))</f>
        <v/>
      </c>
      <c r="S947" s="45"/>
    </row>
    <row r="948" spans="1:19" s="19" customFormat="1" x14ac:dyDescent="0.25">
      <c r="A948" s="20"/>
      <c r="B948" s="90"/>
      <c r="C948" s="14"/>
      <c r="D948" s="110"/>
      <c r="E948" s="132"/>
      <c r="F948" s="132"/>
      <c r="G948" s="12"/>
      <c r="H948" s="113"/>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4"/>
      <c r="O948" s="89"/>
      <c r="P948" s="14"/>
      <c r="Q948" s="15" t="str">
        <f>IF(OR($O948="",$P948=""),"",INDEX('Hide Me'!$AE$4:$AI$8,MATCH($P948,'Hide Me'!$AD$4:$AD$8,0),MATCH($O948,'Hide Me'!$AE$3:$AI$3,0)))</f>
        <v/>
      </c>
      <c r="R948" s="48" t="str">
        <f>IF($Q948="","",VLOOKUP($Q948,'Hide Me'!$AD$11:$AE$14,2,FALSE))</f>
        <v/>
      </c>
      <c r="S948" s="45"/>
    </row>
    <row r="949" spans="1:19" s="19" customFormat="1" x14ac:dyDescent="0.25">
      <c r="A949" s="20"/>
      <c r="B949" s="90"/>
      <c r="C949" s="14"/>
      <c r="D949" s="110"/>
      <c r="E949" s="132"/>
      <c r="F949" s="132"/>
      <c r="G949" s="12"/>
      <c r="H949" s="113"/>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4"/>
      <c r="O949" s="89"/>
      <c r="P949" s="14"/>
      <c r="Q949" s="15" t="str">
        <f>IF(OR($O949="",$P949=""),"",INDEX('Hide Me'!$AE$4:$AI$8,MATCH($P949,'Hide Me'!$AD$4:$AD$8,0),MATCH($O949,'Hide Me'!$AE$3:$AI$3,0)))</f>
        <v/>
      </c>
      <c r="R949" s="48" t="str">
        <f>IF($Q949="","",VLOOKUP($Q949,'Hide Me'!$AD$11:$AE$14,2,FALSE))</f>
        <v/>
      </c>
      <c r="S949" s="45"/>
    </row>
    <row r="950" spans="1:19" s="19" customFormat="1" x14ac:dyDescent="0.25">
      <c r="A950" s="20"/>
      <c r="B950" s="90"/>
      <c r="C950" s="14"/>
      <c r="D950" s="110"/>
      <c r="E950" s="132"/>
      <c r="F950" s="132"/>
      <c r="G950" s="12"/>
      <c r="H950" s="113"/>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4"/>
      <c r="O950" s="89"/>
      <c r="P950" s="14"/>
      <c r="Q950" s="15" t="str">
        <f>IF(OR($O950="",$P950=""),"",INDEX('Hide Me'!$AE$4:$AI$8,MATCH($P950,'Hide Me'!$AD$4:$AD$8,0),MATCH($O950,'Hide Me'!$AE$3:$AI$3,0)))</f>
        <v/>
      </c>
      <c r="R950" s="48" t="str">
        <f>IF($Q950="","",VLOOKUP($Q950,'Hide Me'!$AD$11:$AE$14,2,FALSE))</f>
        <v/>
      </c>
      <c r="S950" s="45"/>
    </row>
    <row r="951" spans="1:19" s="19" customFormat="1" x14ac:dyDescent="0.25">
      <c r="A951" s="20"/>
      <c r="B951" s="90"/>
      <c r="C951" s="14"/>
      <c r="D951" s="110"/>
      <c r="E951" s="132"/>
      <c r="F951" s="132"/>
      <c r="G951" s="12"/>
      <c r="H951" s="113"/>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4"/>
      <c r="O951" s="89"/>
      <c r="P951" s="14"/>
      <c r="Q951" s="15" t="str">
        <f>IF(OR($O951="",$P951=""),"",INDEX('Hide Me'!$AE$4:$AI$8,MATCH($P951,'Hide Me'!$AD$4:$AD$8,0),MATCH($O951,'Hide Me'!$AE$3:$AI$3,0)))</f>
        <v/>
      </c>
      <c r="R951" s="48" t="str">
        <f>IF($Q951="","",VLOOKUP($Q951,'Hide Me'!$AD$11:$AE$14,2,FALSE))</f>
        <v/>
      </c>
      <c r="S951" s="45"/>
    </row>
    <row r="952" spans="1:19" s="19" customFormat="1" x14ac:dyDescent="0.25">
      <c r="A952" s="20"/>
      <c r="B952" s="90"/>
      <c r="C952" s="14"/>
      <c r="D952" s="110"/>
      <c r="E952" s="132"/>
      <c r="F952" s="132"/>
      <c r="G952" s="12"/>
      <c r="H952" s="113"/>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4"/>
      <c r="O952" s="89"/>
      <c r="P952" s="14"/>
      <c r="Q952" s="15" t="str">
        <f>IF(OR($O952="",$P952=""),"",INDEX('Hide Me'!$AE$4:$AI$8,MATCH($P952,'Hide Me'!$AD$4:$AD$8,0),MATCH($O952,'Hide Me'!$AE$3:$AI$3,0)))</f>
        <v/>
      </c>
      <c r="R952" s="48" t="str">
        <f>IF($Q952="","",VLOOKUP($Q952,'Hide Me'!$AD$11:$AE$14,2,FALSE))</f>
        <v/>
      </c>
      <c r="S952" s="45"/>
    </row>
    <row r="953" spans="1:19" s="19" customFormat="1" x14ac:dyDescent="0.25">
      <c r="A953" s="20"/>
      <c r="B953" s="90"/>
      <c r="C953" s="14"/>
      <c r="D953" s="110"/>
      <c r="E953" s="132"/>
      <c r="F953" s="132"/>
      <c r="G953" s="12"/>
      <c r="H953" s="113"/>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4"/>
      <c r="O953" s="89"/>
      <c r="P953" s="14"/>
      <c r="Q953" s="15" t="str">
        <f>IF(OR($O953="",$P953=""),"",INDEX('Hide Me'!$AE$4:$AI$8,MATCH($P953,'Hide Me'!$AD$4:$AD$8,0),MATCH($O953,'Hide Me'!$AE$3:$AI$3,0)))</f>
        <v/>
      </c>
      <c r="R953" s="48" t="str">
        <f>IF($Q953="","",VLOOKUP($Q953,'Hide Me'!$AD$11:$AE$14,2,FALSE))</f>
        <v/>
      </c>
      <c r="S953" s="45"/>
    </row>
    <row r="954" spans="1:19" s="19" customFormat="1" x14ac:dyDescent="0.25">
      <c r="A954" s="20"/>
      <c r="B954" s="90"/>
      <c r="C954" s="14"/>
      <c r="D954" s="110"/>
      <c r="E954" s="132"/>
      <c r="F954" s="132"/>
      <c r="G954" s="12"/>
      <c r="H954" s="113"/>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4"/>
      <c r="O954" s="89"/>
      <c r="P954" s="14"/>
      <c r="Q954" s="15" t="str">
        <f>IF(OR($O954="",$P954=""),"",INDEX('Hide Me'!$AE$4:$AI$8,MATCH($P954,'Hide Me'!$AD$4:$AD$8,0),MATCH($O954,'Hide Me'!$AE$3:$AI$3,0)))</f>
        <v/>
      </c>
      <c r="R954" s="48" t="str">
        <f>IF($Q954="","",VLOOKUP($Q954,'Hide Me'!$AD$11:$AE$14,2,FALSE))</f>
        <v/>
      </c>
      <c r="S954" s="45"/>
    </row>
    <row r="955" spans="1:19" s="19" customFormat="1" x14ac:dyDescent="0.25">
      <c r="A955" s="20"/>
      <c r="B955" s="90"/>
      <c r="C955" s="14"/>
      <c r="D955" s="110"/>
      <c r="E955" s="132"/>
      <c r="F955" s="132"/>
      <c r="G955" s="12"/>
      <c r="H955" s="113"/>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4"/>
      <c r="O955" s="89"/>
      <c r="P955" s="14"/>
      <c r="Q955" s="15" t="str">
        <f>IF(OR($O955="",$P955=""),"",INDEX('Hide Me'!$AE$4:$AI$8,MATCH($P955,'Hide Me'!$AD$4:$AD$8,0),MATCH($O955,'Hide Me'!$AE$3:$AI$3,0)))</f>
        <v/>
      </c>
      <c r="R955" s="48" t="str">
        <f>IF($Q955="","",VLOOKUP($Q955,'Hide Me'!$AD$11:$AE$14,2,FALSE))</f>
        <v/>
      </c>
      <c r="S955" s="45"/>
    </row>
    <row r="956" spans="1:19" s="19" customFormat="1" x14ac:dyDescent="0.25">
      <c r="A956" s="20"/>
      <c r="B956" s="90"/>
      <c r="C956" s="14"/>
      <c r="D956" s="110"/>
      <c r="E956" s="132"/>
      <c r="F956" s="132"/>
      <c r="G956" s="12"/>
      <c r="H956" s="113"/>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4"/>
      <c r="O956" s="89"/>
      <c r="P956" s="14"/>
      <c r="Q956" s="15" t="str">
        <f>IF(OR($O956="",$P956=""),"",INDEX('Hide Me'!$AE$4:$AI$8,MATCH($P956,'Hide Me'!$AD$4:$AD$8,0),MATCH($O956,'Hide Me'!$AE$3:$AI$3,0)))</f>
        <v/>
      </c>
      <c r="R956" s="48" t="str">
        <f>IF($Q956="","",VLOOKUP($Q956,'Hide Me'!$AD$11:$AE$14,2,FALSE))</f>
        <v/>
      </c>
      <c r="S956" s="45"/>
    </row>
    <row r="957" spans="1:19" s="19" customFormat="1" x14ac:dyDescent="0.25">
      <c r="A957" s="20"/>
      <c r="B957" s="90"/>
      <c r="C957" s="14"/>
      <c r="D957" s="110"/>
      <c r="E957" s="132"/>
      <c r="F957" s="132"/>
      <c r="G957" s="12"/>
      <c r="H957" s="113"/>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4"/>
      <c r="O957" s="89"/>
      <c r="P957" s="14"/>
      <c r="Q957" s="15" t="str">
        <f>IF(OR($O957="",$P957=""),"",INDEX('Hide Me'!$AE$4:$AI$8,MATCH($P957,'Hide Me'!$AD$4:$AD$8,0),MATCH($O957,'Hide Me'!$AE$3:$AI$3,0)))</f>
        <v/>
      </c>
      <c r="R957" s="48" t="str">
        <f>IF($Q957="","",VLOOKUP($Q957,'Hide Me'!$AD$11:$AE$14,2,FALSE))</f>
        <v/>
      </c>
      <c r="S957" s="45"/>
    </row>
    <row r="958" spans="1:19" s="19" customFormat="1" x14ac:dyDescent="0.25">
      <c r="A958" s="20"/>
      <c r="B958" s="90"/>
      <c r="C958" s="14"/>
      <c r="D958" s="110"/>
      <c r="E958" s="132"/>
      <c r="F958" s="132"/>
      <c r="G958" s="12"/>
      <c r="H958" s="113"/>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4"/>
      <c r="O958" s="89"/>
      <c r="P958" s="14"/>
      <c r="Q958" s="15" t="str">
        <f>IF(OR($O958="",$P958=""),"",INDEX('Hide Me'!$AE$4:$AI$8,MATCH($P958,'Hide Me'!$AD$4:$AD$8,0),MATCH($O958,'Hide Me'!$AE$3:$AI$3,0)))</f>
        <v/>
      </c>
      <c r="R958" s="48" t="str">
        <f>IF($Q958="","",VLOOKUP($Q958,'Hide Me'!$AD$11:$AE$14,2,FALSE))</f>
        <v/>
      </c>
      <c r="S958" s="45"/>
    </row>
    <row r="959" spans="1:19" s="19" customFormat="1" x14ac:dyDescent="0.25">
      <c r="A959" s="20"/>
      <c r="B959" s="90"/>
      <c r="C959" s="14"/>
      <c r="D959" s="110"/>
      <c r="E959" s="132"/>
      <c r="F959" s="132"/>
      <c r="G959" s="12"/>
      <c r="H959" s="113"/>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4"/>
      <c r="O959" s="89"/>
      <c r="P959" s="14"/>
      <c r="Q959" s="15" t="str">
        <f>IF(OR($O959="",$P959=""),"",INDEX('Hide Me'!$AE$4:$AI$8,MATCH($P959,'Hide Me'!$AD$4:$AD$8,0),MATCH($O959,'Hide Me'!$AE$3:$AI$3,0)))</f>
        <v/>
      </c>
      <c r="R959" s="48" t="str">
        <f>IF($Q959="","",VLOOKUP($Q959,'Hide Me'!$AD$11:$AE$14,2,FALSE))</f>
        <v/>
      </c>
      <c r="S959" s="45"/>
    </row>
    <row r="960" spans="1:19" s="19" customFormat="1" x14ac:dyDescent="0.25">
      <c r="A960" s="20"/>
      <c r="B960" s="90"/>
      <c r="C960" s="14"/>
      <c r="D960" s="110"/>
      <c r="E960" s="132"/>
      <c r="F960" s="132"/>
      <c r="G960" s="12"/>
      <c r="H960" s="113"/>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4"/>
      <c r="O960" s="89"/>
      <c r="P960" s="14"/>
      <c r="Q960" s="15" t="str">
        <f>IF(OR($O960="",$P960=""),"",INDEX('Hide Me'!$AE$4:$AI$8,MATCH($P960,'Hide Me'!$AD$4:$AD$8,0),MATCH($O960,'Hide Me'!$AE$3:$AI$3,0)))</f>
        <v/>
      </c>
      <c r="R960" s="48" t="str">
        <f>IF($Q960="","",VLOOKUP($Q960,'Hide Me'!$AD$11:$AE$14,2,FALSE))</f>
        <v/>
      </c>
      <c r="S960" s="45"/>
    </row>
    <row r="961" spans="1:19" s="19" customFormat="1" x14ac:dyDescent="0.25">
      <c r="A961" s="20"/>
      <c r="B961" s="90"/>
      <c r="C961" s="14"/>
      <c r="D961" s="110"/>
      <c r="E961" s="132"/>
      <c r="F961" s="132"/>
      <c r="G961" s="12"/>
      <c r="H961" s="113"/>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4"/>
      <c r="O961" s="89"/>
      <c r="P961" s="14"/>
      <c r="Q961" s="15" t="str">
        <f>IF(OR($O961="",$P961=""),"",INDEX('Hide Me'!$AE$4:$AI$8,MATCH($P961,'Hide Me'!$AD$4:$AD$8,0),MATCH($O961,'Hide Me'!$AE$3:$AI$3,0)))</f>
        <v/>
      </c>
      <c r="R961" s="48" t="str">
        <f>IF($Q961="","",VLOOKUP($Q961,'Hide Me'!$AD$11:$AE$14,2,FALSE))</f>
        <v/>
      </c>
      <c r="S961" s="45"/>
    </row>
    <row r="962" spans="1:19" s="19" customFormat="1" x14ac:dyDescent="0.25">
      <c r="A962" s="20"/>
      <c r="B962" s="90"/>
      <c r="C962" s="14"/>
      <c r="D962" s="110"/>
      <c r="E962" s="132"/>
      <c r="F962" s="132"/>
      <c r="G962" s="12"/>
      <c r="H962" s="113"/>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4"/>
      <c r="O962" s="89"/>
      <c r="P962" s="14"/>
      <c r="Q962" s="15" t="str">
        <f>IF(OR($O962="",$P962=""),"",INDEX('Hide Me'!$AE$4:$AI$8,MATCH($P962,'Hide Me'!$AD$4:$AD$8,0),MATCH($O962,'Hide Me'!$AE$3:$AI$3,0)))</f>
        <v/>
      </c>
      <c r="R962" s="48" t="str">
        <f>IF($Q962="","",VLOOKUP($Q962,'Hide Me'!$AD$11:$AE$14,2,FALSE))</f>
        <v/>
      </c>
      <c r="S962" s="45"/>
    </row>
    <row r="963" spans="1:19" s="19" customFormat="1" x14ac:dyDescent="0.25">
      <c r="A963" s="20"/>
      <c r="B963" s="90"/>
      <c r="C963" s="14"/>
      <c r="D963" s="110"/>
      <c r="E963" s="132"/>
      <c r="F963" s="132"/>
      <c r="G963" s="12"/>
      <c r="H963" s="113"/>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4"/>
      <c r="O963" s="89"/>
      <c r="P963" s="14"/>
      <c r="Q963" s="15" t="str">
        <f>IF(OR($O963="",$P963=""),"",INDEX('Hide Me'!$AE$4:$AI$8,MATCH($P963,'Hide Me'!$AD$4:$AD$8,0),MATCH($O963,'Hide Me'!$AE$3:$AI$3,0)))</f>
        <v/>
      </c>
      <c r="R963" s="48" t="str">
        <f>IF($Q963="","",VLOOKUP($Q963,'Hide Me'!$AD$11:$AE$14,2,FALSE))</f>
        <v/>
      </c>
      <c r="S963" s="45"/>
    </row>
    <row r="964" spans="1:19" s="19" customFormat="1" x14ac:dyDescent="0.25">
      <c r="A964" s="20"/>
      <c r="B964" s="90"/>
      <c r="C964" s="14"/>
      <c r="D964" s="110"/>
      <c r="E964" s="132"/>
      <c r="F964" s="132"/>
      <c r="G964" s="12"/>
      <c r="H964" s="113"/>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4"/>
      <c r="O964" s="89"/>
      <c r="P964" s="14"/>
      <c r="Q964" s="15" t="str">
        <f>IF(OR($O964="",$P964=""),"",INDEX('Hide Me'!$AE$4:$AI$8,MATCH($P964,'Hide Me'!$AD$4:$AD$8,0),MATCH($O964,'Hide Me'!$AE$3:$AI$3,0)))</f>
        <v/>
      </c>
      <c r="R964" s="48" t="str">
        <f>IF($Q964="","",VLOOKUP($Q964,'Hide Me'!$AD$11:$AE$14,2,FALSE))</f>
        <v/>
      </c>
      <c r="S964" s="45"/>
    </row>
    <row r="965" spans="1:19" s="19" customFormat="1" x14ac:dyDescent="0.25">
      <c r="A965" s="20"/>
      <c r="B965" s="90"/>
      <c r="C965" s="14"/>
      <c r="D965" s="110"/>
      <c r="E965" s="132"/>
      <c r="F965" s="132"/>
      <c r="G965" s="12"/>
      <c r="H965" s="113"/>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4"/>
      <c r="O965" s="89"/>
      <c r="P965" s="14"/>
      <c r="Q965" s="15" t="str">
        <f>IF(OR($O965="",$P965=""),"",INDEX('Hide Me'!$AE$4:$AI$8,MATCH($P965,'Hide Me'!$AD$4:$AD$8,0),MATCH($O965,'Hide Me'!$AE$3:$AI$3,0)))</f>
        <v/>
      </c>
      <c r="R965" s="48" t="str">
        <f>IF($Q965="","",VLOOKUP($Q965,'Hide Me'!$AD$11:$AE$14,2,FALSE))</f>
        <v/>
      </c>
      <c r="S965" s="45"/>
    </row>
    <row r="966" spans="1:19" s="19" customFormat="1" x14ac:dyDescent="0.25">
      <c r="A966" s="20"/>
      <c r="B966" s="90"/>
      <c r="C966" s="14"/>
      <c r="D966" s="110"/>
      <c r="E966" s="132"/>
      <c r="F966" s="132"/>
      <c r="G966" s="12"/>
      <c r="H966" s="113"/>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4"/>
      <c r="O966" s="89"/>
      <c r="P966" s="14"/>
      <c r="Q966" s="15" t="str">
        <f>IF(OR($O966="",$P966=""),"",INDEX('Hide Me'!$AE$4:$AI$8,MATCH($P966,'Hide Me'!$AD$4:$AD$8,0),MATCH($O966,'Hide Me'!$AE$3:$AI$3,0)))</f>
        <v/>
      </c>
      <c r="R966" s="48" t="str">
        <f>IF($Q966="","",VLOOKUP($Q966,'Hide Me'!$AD$11:$AE$14,2,FALSE))</f>
        <v/>
      </c>
      <c r="S966" s="45"/>
    </row>
    <row r="967" spans="1:19" s="19" customFormat="1" ht="13.8" thickBot="1" x14ac:dyDescent="0.3">
      <c r="A967" s="21"/>
      <c r="B967" s="91"/>
      <c r="C967" s="50"/>
      <c r="D967" s="111"/>
      <c r="E967" s="133"/>
      <c r="F967" s="133"/>
      <c r="G967" s="49"/>
      <c r="H967" s="115"/>
      <c r="I967" s="50"/>
      <c r="J967" s="50"/>
      <c r="K967" s="116"/>
      <c r="L967" s="93" t="str">
        <f>IF(K967="","",LOOKUP(K967,{1,2.1,2.2,2.3,3,4.1,4.2,4.3,5.1,5.2,6.1,7,8,9},{"Explosives","Flammable Gas"," Non-Flammable Non-Toxic Gas","Toxic Gas","Flammable Liquid","Flammable Solid","Spontaneously Combustible","Dangerous When Wet","Oxidizing Agent","Organic Peroxide","Toxic","Radioactive","Corrosive","Miscellaneous Dangerous Goods"}))</f>
        <v/>
      </c>
      <c r="M967" s="50"/>
      <c r="N967" s="117"/>
      <c r="O967" s="112"/>
      <c r="P967" s="50"/>
      <c r="Q967" s="93" t="str">
        <f>IF(OR($O967="",$P967=""),"",INDEX('Hide Me'!$AE$4:$AI$8,MATCH($P967,'Hide Me'!$AD$4:$AD$8,0),MATCH($O967,'Hide Me'!$AE$3:$AI$3,0)))</f>
        <v/>
      </c>
      <c r="R967" s="51" t="str">
        <f>IF($Q967="","",VLOOKUP($Q967,'Hide Me'!$AD$11:$AE$14,2,FALSE))</f>
        <v/>
      </c>
      <c r="S967" s="45"/>
    </row>
    <row r="968" spans="1:19" x14ac:dyDescent="0.25">
      <c r="S968" s="45"/>
    </row>
    <row r="969" spans="1:19" x14ac:dyDescent="0.25">
      <c r="S969" s="45"/>
    </row>
    <row r="970" spans="1:19" x14ac:dyDescent="0.25">
      <c r="S970" s="45"/>
    </row>
    <row r="971" spans="1:19" x14ac:dyDescent="0.25">
      <c r="S971" s="45"/>
    </row>
    <row r="972" spans="1:19" x14ac:dyDescent="0.25">
      <c r="S972" s="45"/>
    </row>
    <row r="973" spans="1:19" x14ac:dyDescent="0.25">
      <c r="S973" s="45"/>
    </row>
    <row r="974" spans="1:19" x14ac:dyDescent="0.25">
      <c r="S974" s="45"/>
    </row>
    <row r="975" spans="1:19" x14ac:dyDescent="0.25">
      <c r="S975" s="45"/>
    </row>
    <row r="976" spans="1:19" x14ac:dyDescent="0.25">
      <c r="S976" s="45"/>
    </row>
    <row r="977" spans="19:19" x14ac:dyDescent="0.25">
      <c r="S977" s="45"/>
    </row>
    <row r="978" spans="19:19" x14ac:dyDescent="0.25">
      <c r="S978" s="45"/>
    </row>
    <row r="979" spans="19:19" x14ac:dyDescent="0.25">
      <c r="S979" s="45"/>
    </row>
    <row r="980" spans="19:19" x14ac:dyDescent="0.25">
      <c r="S980" s="45"/>
    </row>
    <row r="981" spans="19:19" x14ac:dyDescent="0.25">
      <c r="S981" s="45"/>
    </row>
    <row r="982" spans="19:19" x14ac:dyDescent="0.25">
      <c r="S982" s="45"/>
    </row>
    <row r="983" spans="19:19" x14ac:dyDescent="0.25">
      <c r="S983" s="45"/>
    </row>
    <row r="984" spans="19:19" x14ac:dyDescent="0.25">
      <c r="S984" s="45"/>
    </row>
    <row r="985" spans="19:19" x14ac:dyDescent="0.25">
      <c r="S985" s="45"/>
    </row>
    <row r="986" spans="19:19" x14ac:dyDescent="0.25">
      <c r="S986" s="45"/>
    </row>
    <row r="987" spans="19:19" ht="13.8" thickBot="1" x14ac:dyDescent="0.3">
      <c r="S987" s="46"/>
    </row>
  </sheetData>
  <sheetProtection formatCells="0" deleteRows="0" sort="0" autoFilter="0"/>
  <autoFilter ref="A5:S967" xr:uid="{00000000-0009-0000-0000-000000000000}"/>
  <mergeCells count="11">
    <mergeCell ref="G4:N4"/>
    <mergeCell ref="D2:Q2"/>
    <mergeCell ref="A4:A5"/>
    <mergeCell ref="S4:S5"/>
    <mergeCell ref="Q4:Q5"/>
    <mergeCell ref="D4:D5"/>
    <mergeCell ref="C4:C5"/>
    <mergeCell ref="B4:B5"/>
    <mergeCell ref="R4:R5"/>
    <mergeCell ref="O4:O5"/>
    <mergeCell ref="P4:P5"/>
  </mergeCells>
  <phoneticPr fontId="4" type="noConversion"/>
  <conditionalFormatting sqref="G6:G8">
    <cfRule type="expression" dxfId="37" priority="99">
      <formula>AND(AND($I6&lt;&gt;"",$J6&lt;&gt;""),OR($I6="Yes",$J6="Yes"),#REF!&lt;&gt;"Yes")</formula>
    </cfRule>
  </conditionalFormatting>
  <conditionalFormatting sqref="G9">
    <cfRule type="expression" dxfId="36" priority="205">
      <formula>AND(AND($J9&lt;&gt;"",$K9&lt;&gt;""),OR($J9="Yes",$K9="Yes"),#REF!&lt;&gt;"Yes")</formula>
    </cfRule>
  </conditionalFormatting>
  <conditionalFormatting sqref="G10">
    <cfRule type="expression" dxfId="35" priority="104">
      <formula>AND(AND($I10&lt;&gt;"",$J10&lt;&gt;""),OR($I10="Yes",$J10="Yes"),#REF!&lt;&gt;"Yes")</formula>
    </cfRule>
  </conditionalFormatting>
  <conditionalFormatting sqref="G11:G12">
    <cfRule type="expression" dxfId="34" priority="28">
      <formula>AND(AND($J11&lt;&gt;"",$K11&lt;&gt;""),OR($J11="Yes",$K11="Yes"),#REF!&lt;&gt;"Yes")</formula>
    </cfRule>
  </conditionalFormatting>
  <conditionalFormatting sqref="G13:G967">
    <cfRule type="expression" dxfId="33" priority="13">
      <formula>AND(AND($I13&lt;&gt;"",$J13&lt;&gt;""),OR($I13="Yes",$J13="Yes"),#REF!&lt;&gt;"Yes")</formula>
    </cfRule>
  </conditionalFormatting>
  <conditionalFormatting sqref="H6:H967">
    <cfRule type="expression" dxfId="32" priority="7" stopIfTrue="1">
      <formula>AND(H6&lt;&gt;"",TODAY()&lt;DATE(YEAR(H6)+4,MONTH(H6),DAY(H6)))</formula>
    </cfRule>
    <cfRule type="expression" dxfId="31" priority="8" stopIfTrue="1">
      <formula>AND(H6&lt;&gt;"",TODAY()&lt;DATE(YEAR(H6)+5,MONTH(H6),DAY(H6)))</formula>
    </cfRule>
    <cfRule type="expression" dxfId="30" priority="9" stopIfTrue="1">
      <formula>AND(H6&lt;&gt;"",TODAY()&gt;=DATE(YEAR(H6)+5,MONTH(H6),DAY(H6)))</formula>
    </cfRule>
  </conditionalFormatting>
  <conditionalFormatting sqref="I6:J967">
    <cfRule type="cellIs" dxfId="29" priority="5" operator="equal">
      <formula>"No"</formula>
    </cfRule>
    <cfRule type="cellIs" dxfId="28" priority="6" operator="equal">
      <formula>"Yes"</formula>
    </cfRule>
  </conditionalFormatting>
  <conditionalFormatting sqref="K6:K9">
    <cfRule type="expression" dxfId="27" priority="98">
      <formula>AND($J6="Yes",$K6="")</formula>
    </cfRule>
  </conditionalFormatting>
  <conditionalFormatting sqref="K10:K11">
    <cfRule type="expression" dxfId="26" priority="24">
      <formula>AND($J10="Yes",$K10="")</formula>
    </cfRule>
  </conditionalFormatting>
  <conditionalFormatting sqref="K12">
    <cfRule type="expression" dxfId="25" priority="85">
      <formula>AND($K12="Yes",$L12="")</formula>
    </cfRule>
  </conditionalFormatting>
  <conditionalFormatting sqref="K13:K15">
    <cfRule type="expression" dxfId="24" priority="43">
      <formula>AND($J13="Yes",$K13="")</formula>
    </cfRule>
  </conditionalFormatting>
  <conditionalFormatting sqref="K16:K967">
    <cfRule type="expression" dxfId="23" priority="12">
      <formula>AND($J16="Yes",$K16="")</formula>
    </cfRule>
  </conditionalFormatting>
  <conditionalFormatting sqref="K12:L12">
    <cfRule type="expression" dxfId="22" priority="84" stopIfTrue="1">
      <formula>$K12="no"</formula>
    </cfRule>
  </conditionalFormatting>
  <conditionalFormatting sqref="K6:N10">
    <cfRule type="expression" dxfId="21" priority="96" stopIfTrue="1">
      <formula>$J6="no"</formula>
    </cfRule>
  </conditionalFormatting>
  <conditionalFormatting sqref="K11:N11">
    <cfRule type="expression" dxfId="20" priority="22" stopIfTrue="1">
      <formula>$J11="no"</formula>
    </cfRule>
  </conditionalFormatting>
  <conditionalFormatting sqref="K14:N967">
    <cfRule type="expression" dxfId="19" priority="10" stopIfTrue="1">
      <formula>$J14="no"</formula>
    </cfRule>
  </conditionalFormatting>
  <conditionalFormatting sqref="L13">
    <cfRule type="expression" dxfId="18" priority="40" stopIfTrue="1">
      <formula>$K13="no"</formula>
    </cfRule>
  </conditionalFormatting>
  <conditionalFormatting sqref="M6:N9">
    <cfRule type="expression" dxfId="17" priority="97" stopIfTrue="1">
      <formula>AND($K6&lt;&gt;"",$M6="")</formula>
    </cfRule>
  </conditionalFormatting>
  <conditionalFormatting sqref="M10:N11">
    <cfRule type="expression" dxfId="16" priority="23" stopIfTrue="1">
      <formula>AND($K10&lt;&gt;"",$M10="")</formula>
    </cfRule>
  </conditionalFormatting>
  <conditionalFormatting sqref="M12:N13 K13">
    <cfRule type="expression" dxfId="15" priority="41" stopIfTrue="1">
      <formula>$J12="no"</formula>
    </cfRule>
  </conditionalFormatting>
  <conditionalFormatting sqref="M12:N15">
    <cfRule type="expression" dxfId="14" priority="42" stopIfTrue="1">
      <formula>AND($K12&lt;&gt;"",$M12="")</formula>
    </cfRule>
  </conditionalFormatting>
  <conditionalFormatting sqref="M16:N967">
    <cfRule type="expression" dxfId="13" priority="11" stopIfTrue="1">
      <formula>AND($K16&lt;&gt;"",$M16="")</formula>
    </cfRule>
  </conditionalFormatting>
  <conditionalFormatting sqref="Q6 Q8:Q9 Q17:Q967">
    <cfRule type="cellIs" dxfId="12" priority="263" operator="equal">
      <formula>"Extreme"</formula>
    </cfRule>
  </conditionalFormatting>
  <conditionalFormatting sqref="Q6:Q967">
    <cfRule type="cellIs" dxfId="11" priority="4" operator="equal">
      <formula>"Low"</formula>
    </cfRule>
    <cfRule type="cellIs" dxfId="10" priority="3" operator="equal">
      <formula>"Medium"</formula>
    </cfRule>
    <cfRule type="cellIs" dxfId="9" priority="2" operator="equal">
      <formula>"High"</formula>
    </cfRule>
  </conditionalFormatting>
  <conditionalFormatting sqref="Q7">
    <cfRule type="cellIs" dxfId="8" priority="100" operator="equal">
      <formula>"Extreme"</formula>
    </cfRule>
  </conditionalFormatting>
  <conditionalFormatting sqref="Q10:Q11">
    <cfRule type="cellIs" dxfId="7" priority="16" operator="equal">
      <formula>"Extreme"</formula>
    </cfRule>
  </conditionalFormatting>
  <conditionalFormatting sqref="Q12">
    <cfRule type="cellIs" dxfId="6" priority="81" operator="equal">
      <formula>"Extreme"</formula>
    </cfRule>
  </conditionalFormatting>
  <conditionalFormatting sqref="Q13:Q14">
    <cfRule type="cellIs" dxfId="5" priority="30" operator="equal">
      <formula>"Extreme"</formula>
    </cfRule>
  </conditionalFormatting>
  <conditionalFormatting sqref="Q15">
    <cfRule type="cellIs" dxfId="4" priority="55" operator="equal">
      <formula>"Extreme"</formula>
    </cfRule>
  </conditionalFormatting>
  <conditionalFormatting sqref="Q16">
    <cfRule type="cellIs" dxfId="3" priority="14" operator="equal">
      <formula>"Extreme"</formula>
    </cfRule>
  </conditionalFormatting>
  <conditionalFormatting sqref="R6:R967">
    <cfRule type="cellIs" dxfId="2" priority="1" operator="equal">
      <formula>"SWP is required"</formula>
    </cfRule>
  </conditionalFormatting>
  <dataValidations xWindow="335" yWindow="858" count="16">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H8 H6 B6:B967" xr:uid="{00000000-0002-0000-0000-000003000000}"/>
    <dataValidation type="list" allowBlank="1" showInputMessage="1" showErrorMessage="1" sqref="G318:G967 I6:J967" xr:uid="{00000000-0002-0000-0000-000004000000}">
      <formula1>"Yes,No"</formula1>
    </dataValidation>
    <dataValidation type="list" allowBlank="1" showInputMessage="1" showErrorMessage="1" sqref="G9" xr:uid="{00000000-0002-0000-0000-000006000000}">
      <formula1>"Danger, Corrosive / Environmental Hazard, Explosive, Flammable,Oxidizing, Compressed Gas, Harmful/Irritant, Dangerous for the Environment, Health Hazard, Corrosive, Toxic"</formula1>
    </dataValidation>
    <dataValidation type="list" allowBlank="1" showInputMessage="1" showErrorMessage="1" sqref="G6" xr:uid="{00000000-0002-0000-0000-000007000000}">
      <formula1>"Warning, Harmful, Explosive, Flammable,Oxidizing, Compressed Gas, Harmful/Irritant, Dangerous for the Environment, Health Hazard, Corrosive, Toxic"</formula1>
    </dataValidation>
    <dataValidation type="list" allowBlank="1" showInputMessage="1" showErrorMessage="1" sqref="G7:G8 G16" xr:uid="{00000000-0002-0000-0000-000008000000}">
      <formula1>"Danger, Oxidizing / Corrosive / Environmental Hazard, Explosive, Flammable,Oxidizing, Compressed Gas, Harmful/Irritant, Dangerous for the Environment, Health Hazard, Corrosive, Toxic"</formula1>
    </dataValidation>
    <dataValidation type="list" allowBlank="1" showInputMessage="1" showErrorMessage="1" sqref="G6" xr:uid="{00000000-0002-0000-0000-00000A000000}">
      <formula1>"Unknown, Explosive, Flammable,Oxidizing, Compressed Gas, Harmful/Irritant, Dangerous for the Environment, Health Hazard, Corrosive, Toxic"</formula1>
    </dataValidation>
    <dataValidation type="list" allowBlank="1" showInputMessage="1" showErrorMessage="1" sqref="G17:G317 G9 G11:G12" xr:uid="{00000000-0002-0000-0000-000005000000}">
      <formula1>"Explosive, Flammable,Oxidizing, Compressed Gas, Harmful/Irritant, Dangerous for the Environment, Health Hazard, Corrosive, Toxic"</formula1>
    </dataValidation>
    <dataValidation type="list" allowBlank="1" showInputMessage="1" showErrorMessage="1" sqref="G10" xr:uid="{082A24CE-315C-48BC-B129-018C6B722F4C}">
      <formula1>"Warning, Explosive, Flammable,Oxidizing, Compressed Gas, Harmful/Irritant, Dangerous for the Environment, Health Hazard, Corrosive, Toxic"</formula1>
    </dataValidation>
    <dataValidation type="list" allowBlank="1" showInputMessage="1" showErrorMessage="1" sqref="G14:G15" xr:uid="{BBFF8891-7CC1-4E45-A31D-F77F97C93145}">
      <formula1>"Danger, Explosive, Flammable,Oxidizing, Compressed Gas, Harmful/Irritant, Dangerous for the Environment, Health Hazard, Corrosive, Toxic"</formula1>
    </dataValidation>
    <dataValidation type="list" allowBlank="1" showInputMessage="1" showErrorMessage="1" sqref="G13" xr:uid="{A43F8783-9625-439A-9CD2-6C5FE07B2E38}">
      <formula1>"Warning, Danger, Not Applicable, Explosive, Flammable,Oxidizing, Compressed Gas, Harmful/Irritant, Dangerous for the Environment, Health Hazard, Corrosive, Toxic"</formula1>
    </dataValidation>
    <dataValidation allowBlank="1" showInputMessage="1" showErrorMessage="1" prompt="To be current, the MSDS must be issued within 5 years" sqref="H6:H967" xr:uid="{00000000-0002-0000-0000-000009000000}"/>
    <dataValidation type="list" allowBlank="1" showInputMessage="1" showErrorMessage="1" sqref="K6:K967" xr:uid="{00000000-0002-0000-0000-00000C000000}">
      <formula1>DG_Class</formula1>
    </dataValidation>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6:C967" xr:uid="{00000000-0002-0000-0000-00000D000000}">
      <formula1>0</formula1>
      <formula2>100000000000</formula2>
    </dataValidation>
  </dataValidations>
  <printOptions headings="1"/>
  <pageMargins left="0.35433070866141736" right="0.27559055118110237" top="0.70866141732283472" bottom="0.6692913385826772" header="0.55118110236220474" footer="0.51181102362204722"/>
  <pageSetup paperSize="9" scale="56" fitToHeight="0" orientation="landscape" r:id="rId1"/>
  <headerFooter alignWithMargins="0">
    <oddFooter>&amp;L&amp;8Last Updated: July 2018
Next Review: July 2020&amp;C&amp;8DET-ESWU-17-2-5
THIS DOCUMENT IS UNCONTROLLED WHEN PRINTED&amp;R&amp;8Authorised by: Manager ESWU</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11" t="s">
        <v>39</v>
      </c>
      <c r="H6" s="211"/>
      <c r="I6" s="211"/>
      <c r="J6" s="211"/>
      <c r="K6" s="211"/>
      <c r="L6" s="211"/>
      <c r="M6" s="211"/>
      <c r="N6" s="211"/>
    </row>
    <row r="7" spans="1:20" customFormat="1" ht="12.75" customHeight="1" x14ac:dyDescent="0.25">
      <c r="G7" s="211"/>
      <c r="H7" s="211"/>
      <c r="I7" s="211"/>
      <c r="J7" s="211"/>
      <c r="K7" s="211"/>
      <c r="L7" s="211"/>
      <c r="M7" s="211"/>
      <c r="N7" s="211"/>
    </row>
    <row r="8" spans="1:20" customFormat="1" ht="12.75" customHeight="1" x14ac:dyDescent="0.25">
      <c r="G8" s="211"/>
      <c r="H8" s="211"/>
      <c r="I8" s="211"/>
      <c r="J8" s="211"/>
      <c r="K8" s="211"/>
      <c r="L8" s="211"/>
      <c r="M8" s="211"/>
      <c r="N8" s="211"/>
    </row>
    <row r="10" spans="1:20" ht="12.75" customHeight="1" x14ac:dyDescent="0.25">
      <c r="G10" s="205" t="s">
        <v>56</v>
      </c>
      <c r="H10" s="205"/>
      <c r="I10" s="205"/>
      <c r="J10" s="205"/>
      <c r="K10" s="205"/>
      <c r="L10" s="205"/>
    </row>
    <row r="11" spans="1:20" ht="12.75" customHeight="1" x14ac:dyDescent="0.25">
      <c r="G11" s="205"/>
      <c r="H11" s="205"/>
      <c r="I11" s="205"/>
      <c r="J11" s="205"/>
      <c r="K11" s="205"/>
      <c r="L11" s="205"/>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07" t="s">
        <v>39</v>
      </c>
      <c r="H6" s="207"/>
      <c r="I6" s="207"/>
      <c r="J6" s="207"/>
      <c r="K6" s="207"/>
      <c r="L6" s="207"/>
      <c r="M6" s="207"/>
      <c r="N6" s="207"/>
    </row>
    <row r="7" spans="1:20" customFormat="1" ht="12.75" customHeight="1" x14ac:dyDescent="0.25">
      <c r="G7" s="207"/>
      <c r="H7" s="207"/>
      <c r="I7" s="207"/>
      <c r="J7" s="207"/>
      <c r="K7" s="207"/>
      <c r="L7" s="207"/>
      <c r="M7" s="207"/>
      <c r="N7" s="207"/>
    </row>
    <row r="8" spans="1:20" customFormat="1" ht="12.75" customHeight="1" x14ac:dyDescent="0.25">
      <c r="G8" s="207"/>
      <c r="H8" s="207"/>
      <c r="I8" s="207"/>
      <c r="J8" s="207"/>
      <c r="K8" s="207"/>
      <c r="L8" s="207"/>
      <c r="M8" s="207"/>
      <c r="N8" s="207"/>
    </row>
    <row r="10" spans="1:20" ht="12.75" customHeight="1" x14ac:dyDescent="0.25">
      <c r="G10" s="205" t="s">
        <v>57</v>
      </c>
      <c r="H10" s="205"/>
      <c r="I10" s="205"/>
      <c r="J10" s="205"/>
      <c r="K10" s="205"/>
      <c r="L10" s="205"/>
    </row>
    <row r="11" spans="1:20" ht="12.75" customHeight="1" x14ac:dyDescent="0.25">
      <c r="G11" s="205"/>
      <c r="H11" s="205"/>
      <c r="I11" s="205"/>
      <c r="J11" s="205"/>
      <c r="K11" s="205"/>
      <c r="L11" s="205"/>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6" width="25.6640625" style="28" customWidth="1"/>
    <col min="7" max="7" width="15.6640625" style="28" customWidth="1"/>
    <col min="8" max="8" width="10.33203125" style="28" customWidth="1"/>
    <col min="9" max="9" width="20.44140625" style="28" customWidth="1"/>
    <col min="10" max="10" width="6.6640625" style="28" customWidth="1"/>
    <col min="11" max="11" width="5.6640625" style="28" customWidth="1"/>
    <col min="12" max="12" width="5.44140625" style="28" customWidth="1"/>
    <col min="13" max="13" width="12.33203125" style="28" customWidth="1"/>
    <col min="14" max="14" width="7.6640625" style="28" customWidth="1"/>
    <col min="15" max="15" width="15.5546875" style="28" customWidth="1"/>
    <col min="16" max="16" width="7.6640625" style="28" customWidth="1"/>
    <col min="17" max="18" width="11.33203125" style="28" customWidth="1"/>
    <col min="19" max="19" width="13.5546875" style="28" customWidth="1"/>
    <col min="20" max="20" width="25.6640625" style="28" customWidth="1"/>
    <col min="21" max="21" width="31.44140625" style="28" customWidth="1"/>
    <col min="22" max="16384" width="9.33203125" style="28"/>
  </cols>
  <sheetData>
    <row r="1" spans="1:15" x14ac:dyDescent="0.25">
      <c r="A1" s="39"/>
      <c r="B1" s="39"/>
      <c r="C1" s="39"/>
      <c r="D1" s="39"/>
      <c r="E1" s="39"/>
    </row>
    <row r="2" spans="1:15" x14ac:dyDescent="0.25">
      <c r="A2" s="39"/>
      <c r="B2" s="39"/>
      <c r="C2" s="39"/>
      <c r="D2" s="39"/>
      <c r="E2" s="39"/>
    </row>
    <row r="3" spans="1:15" x14ac:dyDescent="0.25">
      <c r="A3" s="39"/>
      <c r="B3" s="39"/>
      <c r="C3" s="39"/>
      <c r="D3" s="39"/>
      <c r="E3" s="39"/>
    </row>
    <row r="4" spans="1:15" x14ac:dyDescent="0.25">
      <c r="A4" s="39"/>
      <c r="B4" s="39"/>
      <c r="C4" s="39"/>
      <c r="D4" s="39"/>
      <c r="E4" s="39"/>
    </row>
    <row r="5" spans="1:15" customFormat="1" ht="22.5" customHeight="1" x14ac:dyDescent="0.25"/>
    <row r="6" spans="1:15" customFormat="1" ht="22.5" customHeight="1" x14ac:dyDescent="0.25">
      <c r="G6" s="202" t="s">
        <v>39</v>
      </c>
      <c r="H6" s="202"/>
      <c r="I6" s="202"/>
      <c r="J6" s="202"/>
      <c r="K6" s="202"/>
      <c r="L6" s="202"/>
      <c r="M6" s="202"/>
      <c r="N6" s="202"/>
    </row>
    <row r="7" spans="1:15" customFormat="1" ht="12.75" customHeight="1" x14ac:dyDescent="0.25">
      <c r="G7" s="202"/>
      <c r="H7" s="202"/>
      <c r="I7" s="202"/>
      <c r="J7" s="202"/>
      <c r="K7" s="202"/>
      <c r="L7" s="202"/>
      <c r="M7" s="202"/>
      <c r="N7" s="202"/>
    </row>
    <row r="8" spans="1:15" customFormat="1" ht="12.75" customHeight="1" x14ac:dyDescent="0.25">
      <c r="G8" s="202"/>
      <c r="H8" s="202"/>
      <c r="I8" s="202"/>
      <c r="J8" s="202"/>
      <c r="K8" s="202"/>
      <c r="L8" s="202"/>
      <c r="M8" s="202"/>
      <c r="N8" s="202"/>
    </row>
    <row r="9" spans="1:15" ht="12.75" customHeight="1" x14ac:dyDescent="0.25"/>
    <row r="10" spans="1:15" ht="12.75" customHeight="1" x14ac:dyDescent="0.25">
      <c r="F10" s="205" t="s">
        <v>58</v>
      </c>
      <c r="G10" s="205"/>
      <c r="H10" s="205"/>
      <c r="J10" s="230"/>
      <c r="K10" s="230"/>
      <c r="L10" s="230"/>
    </row>
    <row r="11" spans="1:15" ht="12.75" customHeight="1" x14ac:dyDescent="0.25">
      <c r="F11" s="205"/>
      <c r="G11" s="205"/>
      <c r="H11" s="205"/>
      <c r="J11" s="230"/>
      <c r="K11" s="230"/>
      <c r="L11" s="230"/>
    </row>
    <row r="12" spans="1:15" ht="12.75" customHeight="1" thickBot="1" x14ac:dyDescent="0.3"/>
    <row r="13" spans="1:15" ht="12.75" customHeight="1" x14ac:dyDescent="0.25">
      <c r="G13" s="221" t="s">
        <v>59</v>
      </c>
      <c r="H13" s="222"/>
      <c r="I13" s="222"/>
      <c r="J13" s="222"/>
      <c r="K13" s="222"/>
      <c r="L13" s="222"/>
      <c r="M13" s="222"/>
      <c r="N13" s="222"/>
      <c r="O13" s="223"/>
    </row>
    <row r="14" spans="1:15" ht="12.75" customHeight="1" x14ac:dyDescent="0.25">
      <c r="G14" s="224"/>
      <c r="H14" s="225"/>
      <c r="I14" s="225"/>
      <c r="J14" s="225"/>
      <c r="K14" s="225"/>
      <c r="L14" s="225"/>
      <c r="M14" s="225"/>
      <c r="N14" s="225"/>
      <c r="O14" s="226"/>
    </row>
    <row r="15" spans="1:15" ht="12.75" customHeight="1" thickBot="1" x14ac:dyDescent="0.3">
      <c r="G15" s="227"/>
      <c r="H15" s="228"/>
      <c r="I15" s="228"/>
      <c r="J15" s="228"/>
      <c r="K15" s="228"/>
      <c r="L15" s="228"/>
      <c r="M15" s="228"/>
      <c r="N15" s="228"/>
      <c r="O15" s="229"/>
    </row>
    <row r="16" spans="1:15" ht="12.75" customHeight="1" x14ac:dyDescent="0.25"/>
    <row r="17" spans="7:21" ht="12.75" customHeight="1" x14ac:dyDescent="0.25">
      <c r="G17" s="32"/>
      <c r="H17" s="32"/>
      <c r="I17" s="32"/>
      <c r="J17" s="32"/>
      <c r="K17" s="32"/>
      <c r="L17" s="32"/>
      <c r="M17" s="32"/>
      <c r="N17" s="32"/>
      <c r="O17" s="32"/>
      <c r="P17" s="32"/>
      <c r="Q17" s="32"/>
      <c r="R17" s="32"/>
      <c r="S17" s="32"/>
      <c r="T17" s="32"/>
      <c r="U17" s="32"/>
    </row>
    <row r="18" spans="7:21" ht="12.75" customHeight="1" x14ac:dyDescent="0.25"/>
    <row r="19" spans="7:21" ht="12.75" customHeight="1" x14ac:dyDescent="0.25"/>
    <row r="20" spans="7:21" ht="12.75" customHeight="1" x14ac:dyDescent="0.25"/>
    <row r="21" spans="7:21" ht="12.75" customHeight="1" x14ac:dyDescent="0.25"/>
    <row r="22" spans="7:21" ht="12.75" customHeight="1" x14ac:dyDescent="0.25"/>
    <row r="23" spans="7:21" ht="12.75" customHeight="1" x14ac:dyDescent="0.25"/>
    <row r="24" spans="7:21" ht="12.75" customHeight="1" x14ac:dyDescent="0.25"/>
    <row r="25" spans="7:21" ht="12.75" customHeight="1" x14ac:dyDescent="0.25"/>
    <row r="26" spans="7:21" ht="12.75" customHeight="1" x14ac:dyDescent="0.25"/>
    <row r="27" spans="7:21" ht="12.75" customHeight="1" x14ac:dyDescent="0.25"/>
    <row r="28" spans="7:21" ht="12.75" customHeight="1" x14ac:dyDescent="0.25">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5">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5">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5">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5">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5">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5">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5">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5">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5">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5">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5">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5">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5">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5">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5">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5">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5">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5">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5">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5">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5">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5">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5">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5"/>
    <row r="53" spans="15:20" ht="12.75" customHeight="1" x14ac:dyDescent="0.25"/>
    <row r="54" spans="15:20" ht="12.75" customHeight="1" x14ac:dyDescent="0.25"/>
    <row r="55" spans="15:20" ht="12.75" customHeight="1" x14ac:dyDescent="0.25"/>
    <row r="56" spans="15:20" ht="12.75" customHeight="1" x14ac:dyDescent="0.25"/>
    <row r="57" spans="15:20" ht="12.75" customHeight="1" x14ac:dyDescent="0.25"/>
    <row r="58" spans="15:20" ht="12.75" customHeight="1" x14ac:dyDescent="0.25"/>
    <row r="59" spans="15:20" ht="12.75" customHeight="1" x14ac:dyDescent="0.25"/>
    <row r="60" spans="15:20" ht="12.75" customHeight="1" x14ac:dyDescent="0.25"/>
    <row r="61" spans="15:20" ht="12.75" customHeight="1" x14ac:dyDescent="0.25"/>
    <row r="62" spans="15:20" ht="12.75" customHeight="1" x14ac:dyDescent="0.25"/>
    <row r="63" spans="15:20" ht="12.75" customHeight="1" x14ac:dyDescent="0.25"/>
    <row r="64" spans="15:2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spans="15:20" ht="12.75" customHeight="1" x14ac:dyDescent="0.25"/>
    <row r="82" spans="15:20" ht="12.75" customHeight="1" x14ac:dyDescent="0.25"/>
    <row r="83" spans="15:20" ht="12.75" customHeight="1" x14ac:dyDescent="0.25"/>
    <row r="84" spans="15:20" ht="12.75" customHeight="1" x14ac:dyDescent="0.25"/>
    <row r="85" spans="15:20" ht="12.75" customHeight="1" x14ac:dyDescent="0.25"/>
    <row r="86" spans="15:20" ht="12.75" customHeight="1" x14ac:dyDescent="0.25"/>
    <row r="87" spans="15:20" ht="12.75" customHeight="1" x14ac:dyDescent="0.25"/>
    <row r="88" spans="15:20" ht="12.75" customHeight="1" x14ac:dyDescent="0.25"/>
    <row r="89" spans="15:20" ht="12.75" customHeight="1" x14ac:dyDescent="0.25"/>
    <row r="90" spans="15:20" ht="12.75" customHeight="1" x14ac:dyDescent="0.25"/>
    <row r="91" spans="15:20" ht="12.75" customHeight="1" x14ac:dyDescent="0.25"/>
    <row r="92" spans="15:20" ht="12.75" customHeight="1" x14ac:dyDescent="0.25">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5">
      <c r="S93" s="28" t="str">
        <f>IF(OR($L115="",$M115=""),"",INDEX('Hide Me'!$AE$4:$AI$8,MATCH($M115,'Hide Me'!$AD$4:$AD$8,0),MATCH($L115,'Hide Me'!$AE$3:$AI$3,0)))</f>
        <v/>
      </c>
      <c r="T93" s="28" t="str">
        <f>IF($N115="","",VLOOKUP($N115,'Hide Me'!$AD$11:$AE$14,2,FALSE))</f>
        <v/>
      </c>
    </row>
    <row r="94" spans="15:20" ht="12.75" customHeight="1" x14ac:dyDescent="0.25">
      <c r="S94" s="28" t="str">
        <f>IF(OR($L116="",$M116=""),"",INDEX('Hide Me'!$AE$4:$AI$8,MATCH($M116,'Hide Me'!$AD$4:$AD$8,0),MATCH($L116,'Hide Me'!$AE$3:$AI$3,0)))</f>
        <v/>
      </c>
      <c r="T94" s="28" t="str">
        <f>IF($N116="","",VLOOKUP($N116,'Hide Me'!$AD$11:$AE$14,2,FALSE))</f>
        <v/>
      </c>
    </row>
    <row r="95" spans="15:20" ht="12.75" customHeight="1" x14ac:dyDescent="0.25"/>
    <row r="114" spans="7:15" ht="13.8" thickBot="1" x14ac:dyDescent="0.3"/>
    <row r="115" spans="7:15" x14ac:dyDescent="0.25">
      <c r="G115" s="212"/>
      <c r="H115" s="213"/>
      <c r="I115" s="213"/>
      <c r="J115" s="213"/>
      <c r="K115" s="213"/>
      <c r="L115" s="213"/>
      <c r="M115" s="213"/>
      <c r="N115" s="213"/>
      <c r="O115" s="214"/>
    </row>
    <row r="116" spans="7:15" x14ac:dyDescent="0.25">
      <c r="G116" s="215"/>
      <c r="H116" s="216"/>
      <c r="I116" s="216"/>
      <c r="J116" s="216"/>
      <c r="K116" s="216"/>
      <c r="L116" s="216"/>
      <c r="M116" s="216"/>
      <c r="N116" s="216"/>
      <c r="O116" s="217"/>
    </row>
    <row r="117" spans="7:15" ht="13.8" thickBot="1" x14ac:dyDescent="0.3">
      <c r="G117" s="218"/>
      <c r="H117" s="219"/>
      <c r="I117" s="219"/>
      <c r="J117" s="219"/>
      <c r="K117" s="219"/>
      <c r="L117" s="219"/>
      <c r="M117" s="219"/>
      <c r="N117" s="219"/>
      <c r="O117" s="220"/>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3.2" x14ac:dyDescent="0.25"/>
  <cols>
    <col min="1" max="1" width="27" customWidth="1"/>
    <col min="2" max="2" width="19.44140625" customWidth="1"/>
    <col min="4" max="4" width="38.44140625" customWidth="1"/>
    <col min="5" max="5" width="11.5546875" customWidth="1"/>
    <col min="8" max="8" width="9.33203125" customWidth="1"/>
    <col min="9" max="9" width="13.33203125" bestFit="1" customWidth="1"/>
    <col min="10" max="10" width="17.33203125" customWidth="1"/>
    <col min="12" max="12" width="14.6640625" customWidth="1"/>
    <col min="16" max="17" width="31.33203125" customWidth="1"/>
    <col min="19" max="22" width="17.33203125" customWidth="1"/>
    <col min="25" max="25" width="12" customWidth="1"/>
    <col min="26" max="26" width="13.33203125" customWidth="1"/>
    <col min="27" max="27" width="71.33203125" bestFit="1" customWidth="1"/>
    <col min="30" max="30" width="17.33203125" customWidth="1"/>
    <col min="31" max="35" width="14.33203125" customWidth="1"/>
  </cols>
  <sheetData>
    <row r="1" spans="1:35" ht="33.75" customHeight="1" thickBot="1" x14ac:dyDescent="0.3">
      <c r="A1" s="1" t="s">
        <v>12</v>
      </c>
      <c r="B1" s="1" t="s">
        <v>14</v>
      </c>
      <c r="D1" s="2" t="s">
        <v>12</v>
      </c>
      <c r="E1" s="2" t="s">
        <v>60</v>
      </c>
      <c r="F1" s="2" t="s">
        <v>61</v>
      </c>
      <c r="G1" s="2" t="s">
        <v>62</v>
      </c>
      <c r="H1" s="4"/>
      <c r="I1" s="3" t="s">
        <v>63</v>
      </c>
      <c r="J1" s="126" t="s">
        <v>64</v>
      </c>
      <c r="L1" s="240" t="s">
        <v>65</v>
      </c>
      <c r="M1" s="240"/>
      <c r="N1" s="240"/>
      <c r="P1" s="3" t="s">
        <v>66</v>
      </c>
      <c r="Q1" s="3" t="s">
        <v>67</v>
      </c>
      <c r="S1" s="126" t="s">
        <v>68</v>
      </c>
      <c r="T1" s="126" t="s">
        <v>69</v>
      </c>
      <c r="U1" s="126" t="s">
        <v>70</v>
      </c>
      <c r="V1" s="126" t="s">
        <v>71</v>
      </c>
      <c r="Y1" s="236" t="s">
        <v>6</v>
      </c>
      <c r="Z1" s="237"/>
      <c r="AD1" s="231" t="s">
        <v>51</v>
      </c>
      <c r="AE1" s="232"/>
      <c r="AF1" s="28"/>
      <c r="AG1" s="28"/>
      <c r="AH1" s="28"/>
      <c r="AI1" s="28"/>
    </row>
    <row r="2" spans="1:35" ht="37.5" customHeight="1" thickBot="1" x14ac:dyDescent="0.3">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7" t="s">
        <v>78</v>
      </c>
      <c r="Z2" s="58" t="s">
        <v>79</v>
      </c>
      <c r="AA2" s="65" t="s">
        <v>80</v>
      </c>
      <c r="AD2" s="92"/>
      <c r="AE2" s="233" t="s">
        <v>5</v>
      </c>
      <c r="AF2" s="234"/>
      <c r="AG2" s="234"/>
      <c r="AH2" s="234"/>
      <c r="AI2" s="235"/>
    </row>
    <row r="3" spans="1:35" ht="37.5" customHeight="1" thickBot="1" x14ac:dyDescent="0.3">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3" t="s">
        <v>84</v>
      </c>
      <c r="Z3" s="54" t="s">
        <v>85</v>
      </c>
      <c r="AA3" s="63" t="s">
        <v>86</v>
      </c>
      <c r="AD3" s="92" t="s">
        <v>6</v>
      </c>
      <c r="AE3" s="66" t="s">
        <v>87</v>
      </c>
      <c r="AF3" s="67" t="s">
        <v>88</v>
      </c>
      <c r="AG3" s="67" t="s">
        <v>89</v>
      </c>
      <c r="AH3" s="67" t="s">
        <v>90</v>
      </c>
      <c r="AI3" s="68" t="s">
        <v>91</v>
      </c>
    </row>
    <row r="4" spans="1:35" ht="37.5" customHeight="1" thickBot="1" x14ac:dyDescent="0.3">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3" t="s">
        <v>95</v>
      </c>
      <c r="Z4" s="54" t="s">
        <v>96</v>
      </c>
      <c r="AA4" s="63" t="s">
        <v>97</v>
      </c>
      <c r="AD4" s="69" t="s">
        <v>98</v>
      </c>
      <c r="AE4" s="70" t="s">
        <v>99</v>
      </c>
      <c r="AF4" s="71" t="s">
        <v>100</v>
      </c>
      <c r="AG4" s="72" t="s">
        <v>101</v>
      </c>
      <c r="AH4" s="72" t="s">
        <v>101</v>
      </c>
      <c r="AI4" s="73" t="s">
        <v>101</v>
      </c>
    </row>
    <row r="5" spans="1:35" ht="26.25" customHeight="1" x14ac:dyDescent="0.25">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3" t="s">
        <v>105</v>
      </c>
      <c r="Z5" s="54" t="s">
        <v>106</v>
      </c>
      <c r="AA5" s="63" t="s">
        <v>107</v>
      </c>
      <c r="AD5" s="74" t="s">
        <v>108</v>
      </c>
      <c r="AE5" s="75" t="s">
        <v>99</v>
      </c>
      <c r="AF5" s="76" t="s">
        <v>99</v>
      </c>
      <c r="AG5" s="77" t="s">
        <v>100</v>
      </c>
      <c r="AH5" s="78" t="s">
        <v>101</v>
      </c>
      <c r="AI5" s="79" t="s">
        <v>101</v>
      </c>
    </row>
    <row r="6" spans="1:35" ht="27" customHeight="1" thickBot="1" x14ac:dyDescent="0.3">
      <c r="A6" s="5">
        <v>3</v>
      </c>
      <c r="B6" s="5" t="s">
        <v>29</v>
      </c>
      <c r="D6" s="127"/>
      <c r="E6" s="7">
        <v>250</v>
      </c>
      <c r="F6" s="7">
        <v>2500</v>
      </c>
      <c r="G6" s="7">
        <v>10000</v>
      </c>
      <c r="H6" s="4"/>
      <c r="I6" s="17">
        <v>2.2999999999999998</v>
      </c>
      <c r="J6" s="17" t="s">
        <v>73</v>
      </c>
      <c r="L6" s="4"/>
      <c r="P6" s="17" t="s">
        <v>109</v>
      </c>
      <c r="Q6" s="17" t="s">
        <v>69</v>
      </c>
      <c r="S6" s="22" t="s">
        <v>93</v>
      </c>
      <c r="T6" s="22" t="s">
        <v>93</v>
      </c>
      <c r="U6" s="22" t="s">
        <v>110</v>
      </c>
      <c r="V6" s="22" t="s">
        <v>104</v>
      </c>
      <c r="Y6" s="53" t="s">
        <v>108</v>
      </c>
      <c r="Z6" s="54" t="s">
        <v>111</v>
      </c>
      <c r="AA6" s="63" t="s">
        <v>112</v>
      </c>
      <c r="AD6" s="74" t="s">
        <v>105</v>
      </c>
      <c r="AE6" s="80" t="s">
        <v>113</v>
      </c>
      <c r="AF6" s="76" t="s">
        <v>99</v>
      </c>
      <c r="AG6" s="76" t="s">
        <v>99</v>
      </c>
      <c r="AH6" s="77" t="s">
        <v>100</v>
      </c>
      <c r="AI6" s="79" t="s">
        <v>101</v>
      </c>
    </row>
    <row r="7" spans="1:35" ht="26.25" customHeight="1" thickBot="1" x14ac:dyDescent="0.3">
      <c r="A7" s="1" t="s">
        <v>12</v>
      </c>
      <c r="B7" s="1" t="s">
        <v>14</v>
      </c>
      <c r="D7" s="127"/>
      <c r="E7" s="7">
        <v>1000</v>
      </c>
      <c r="F7" s="7">
        <v>10000</v>
      </c>
      <c r="G7" s="7">
        <v>20000</v>
      </c>
      <c r="H7" s="4"/>
      <c r="I7" s="17">
        <v>3</v>
      </c>
      <c r="J7" s="17" t="s">
        <v>74</v>
      </c>
      <c r="L7" s="4"/>
      <c r="P7" s="17" t="s">
        <v>114</v>
      </c>
      <c r="Q7" s="17" t="s">
        <v>70</v>
      </c>
      <c r="S7" s="22" t="s">
        <v>104</v>
      </c>
      <c r="T7" s="22" t="s">
        <v>104</v>
      </c>
      <c r="U7" s="22" t="s">
        <v>115</v>
      </c>
      <c r="V7" s="22" t="s">
        <v>116</v>
      </c>
      <c r="Y7" s="55" t="s">
        <v>98</v>
      </c>
      <c r="Z7" s="56" t="s">
        <v>117</v>
      </c>
      <c r="AA7" s="64" t="s">
        <v>118</v>
      </c>
      <c r="AD7" s="74" t="s">
        <v>95</v>
      </c>
      <c r="AE7" s="80" t="s">
        <v>113</v>
      </c>
      <c r="AF7" s="81" t="s">
        <v>113</v>
      </c>
      <c r="AG7" s="76" t="s">
        <v>99</v>
      </c>
      <c r="AH7" s="76" t="s">
        <v>99</v>
      </c>
      <c r="AI7" s="82" t="s">
        <v>100</v>
      </c>
    </row>
    <row r="8" spans="1:35" ht="13.8" thickBot="1" x14ac:dyDescent="0.3">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3" t="s">
        <v>84</v>
      </c>
      <c r="AE8" s="84" t="s">
        <v>113</v>
      </c>
      <c r="AF8" s="85" t="s">
        <v>113</v>
      </c>
      <c r="AG8" s="85" t="s">
        <v>113</v>
      </c>
      <c r="AH8" s="86" t="s">
        <v>99</v>
      </c>
      <c r="AI8" s="87" t="s">
        <v>99</v>
      </c>
    </row>
    <row r="9" spans="1:35" ht="14.4" thickBot="1" x14ac:dyDescent="0.3">
      <c r="A9" s="1" t="s">
        <v>12</v>
      </c>
      <c r="B9" s="1" t="s">
        <v>14</v>
      </c>
      <c r="D9" s="127"/>
      <c r="E9" s="7">
        <v>250</v>
      </c>
      <c r="F9" s="7">
        <v>2500</v>
      </c>
      <c r="G9" s="7">
        <v>10000</v>
      </c>
      <c r="H9" s="4"/>
      <c r="I9" s="17">
        <v>4.2</v>
      </c>
      <c r="J9" s="17" t="s">
        <v>74</v>
      </c>
      <c r="L9" s="4"/>
      <c r="S9" s="22" t="s">
        <v>116</v>
      </c>
      <c r="T9" s="22" t="s">
        <v>121</v>
      </c>
      <c r="V9" s="22" t="s">
        <v>115</v>
      </c>
      <c r="Y9" s="238" t="s">
        <v>5</v>
      </c>
      <c r="Z9" s="239"/>
    </row>
    <row r="10" spans="1:35" ht="25.8" thickBot="1" x14ac:dyDescent="0.3">
      <c r="A10" s="5">
        <v>4.0999999999999996</v>
      </c>
      <c r="B10" s="5" t="s">
        <v>28</v>
      </c>
      <c r="D10" s="127"/>
      <c r="E10" s="7">
        <v>1000</v>
      </c>
      <c r="F10" s="7">
        <v>10000</v>
      </c>
      <c r="G10" s="7">
        <v>20000</v>
      </c>
      <c r="H10" s="4"/>
      <c r="I10" s="17">
        <v>4.3</v>
      </c>
      <c r="J10" s="17" t="s">
        <v>74</v>
      </c>
      <c r="L10" s="4"/>
      <c r="S10" s="22" t="s">
        <v>110</v>
      </c>
      <c r="T10" s="22" t="s">
        <v>122</v>
      </c>
      <c r="Y10" s="59" t="s">
        <v>78</v>
      </c>
      <c r="Z10" s="60" t="s">
        <v>79</v>
      </c>
      <c r="AA10" s="62" t="s">
        <v>80</v>
      </c>
    </row>
    <row r="11" spans="1:35" ht="25.5" customHeight="1" thickBot="1" x14ac:dyDescent="0.3">
      <c r="A11" s="1" t="s">
        <v>12</v>
      </c>
      <c r="B11" s="1" t="s">
        <v>14</v>
      </c>
      <c r="D11" s="6" t="s">
        <v>31</v>
      </c>
      <c r="E11" s="7">
        <v>50</v>
      </c>
      <c r="F11" s="7">
        <v>500</v>
      </c>
      <c r="G11" s="7">
        <v>2000</v>
      </c>
      <c r="H11" s="4"/>
      <c r="I11" s="17">
        <v>5.0999999999999996</v>
      </c>
      <c r="J11" s="17" t="s">
        <v>74</v>
      </c>
      <c r="L11" s="4"/>
      <c r="S11" s="22" t="s">
        <v>115</v>
      </c>
      <c r="T11" s="22" t="s">
        <v>123</v>
      </c>
      <c r="Y11" s="53" t="s">
        <v>87</v>
      </c>
      <c r="Z11" s="54" t="s">
        <v>85</v>
      </c>
      <c r="AA11" s="63" t="s">
        <v>124</v>
      </c>
      <c r="AD11" s="94" t="s">
        <v>125</v>
      </c>
      <c r="AE11" s="98" t="s">
        <v>126</v>
      </c>
      <c r="AF11" s="99"/>
      <c r="AG11" s="99"/>
      <c r="AH11" s="99"/>
      <c r="AI11" s="100"/>
    </row>
    <row r="12" spans="1:35" ht="13.5" customHeight="1" thickBot="1" x14ac:dyDescent="0.3">
      <c r="A12" s="5">
        <v>4.0999999999999996</v>
      </c>
      <c r="B12" s="5" t="s">
        <v>29</v>
      </c>
      <c r="D12" s="127"/>
      <c r="E12" s="7">
        <v>250</v>
      </c>
      <c r="F12" s="7">
        <v>2500</v>
      </c>
      <c r="G12" s="7">
        <v>10000</v>
      </c>
      <c r="H12" s="4"/>
      <c r="I12" s="17">
        <v>5.2</v>
      </c>
      <c r="J12" s="17" t="s">
        <v>74</v>
      </c>
      <c r="L12" s="4"/>
      <c r="T12" s="22" t="s">
        <v>127</v>
      </c>
      <c r="Y12" s="53" t="s">
        <v>88</v>
      </c>
      <c r="Z12" s="54" t="s">
        <v>96</v>
      </c>
      <c r="AA12" s="63" t="s">
        <v>128</v>
      </c>
      <c r="AD12" s="95" t="s">
        <v>129</v>
      </c>
      <c r="AE12" s="98" t="s">
        <v>126</v>
      </c>
      <c r="AF12" s="101"/>
      <c r="AG12" s="101"/>
      <c r="AH12" s="101"/>
      <c r="AI12" s="102"/>
    </row>
    <row r="13" spans="1:35" ht="25.5" customHeight="1" x14ac:dyDescent="0.25">
      <c r="A13" s="1" t="s">
        <v>12</v>
      </c>
      <c r="B13" s="1" t="s">
        <v>14</v>
      </c>
      <c r="D13" s="127"/>
      <c r="E13" s="7">
        <v>1000</v>
      </c>
      <c r="F13" s="7">
        <v>10000</v>
      </c>
      <c r="G13" s="7">
        <v>20000</v>
      </c>
      <c r="H13" s="4"/>
      <c r="I13" s="17">
        <v>6.1</v>
      </c>
      <c r="J13" s="17" t="s">
        <v>74</v>
      </c>
      <c r="L13" s="4"/>
      <c r="T13" s="22" t="s">
        <v>130</v>
      </c>
      <c r="Y13" s="61" t="s">
        <v>89</v>
      </c>
      <c r="Z13" s="54" t="s">
        <v>106</v>
      </c>
      <c r="AA13" s="63" t="s">
        <v>131</v>
      </c>
      <c r="AD13" s="96" t="s">
        <v>132</v>
      </c>
      <c r="AE13" s="103" t="s">
        <v>133</v>
      </c>
      <c r="AF13" s="104"/>
      <c r="AG13" s="104"/>
      <c r="AH13" s="104"/>
      <c r="AI13" s="105"/>
    </row>
    <row r="14" spans="1:35" ht="13.5" customHeight="1" thickBot="1" x14ac:dyDescent="0.3">
      <c r="A14" s="5">
        <v>4.2</v>
      </c>
      <c r="B14" s="5" t="s">
        <v>27</v>
      </c>
      <c r="D14" s="6" t="s">
        <v>32</v>
      </c>
      <c r="E14" s="7">
        <v>50</v>
      </c>
      <c r="F14" s="7">
        <v>500</v>
      </c>
      <c r="G14" s="7">
        <v>2000</v>
      </c>
      <c r="H14" s="4"/>
      <c r="I14" s="17">
        <v>7</v>
      </c>
      <c r="J14" s="17" t="s">
        <v>74</v>
      </c>
      <c r="L14" s="4"/>
      <c r="T14" s="22" t="s">
        <v>116</v>
      </c>
      <c r="Y14" s="53" t="s">
        <v>90</v>
      </c>
      <c r="Z14" s="54" t="s">
        <v>111</v>
      </c>
      <c r="AA14" s="63" t="s">
        <v>134</v>
      </c>
      <c r="AD14" s="97" t="s">
        <v>135</v>
      </c>
      <c r="AE14" s="106" t="s">
        <v>136</v>
      </c>
      <c r="AF14" s="107"/>
      <c r="AG14" s="107"/>
      <c r="AH14" s="107"/>
      <c r="AI14" s="108"/>
    </row>
    <row r="15" spans="1:35" ht="13.8" thickBot="1" x14ac:dyDescent="0.3">
      <c r="A15" s="1" t="s">
        <v>12</v>
      </c>
      <c r="B15" s="1" t="s">
        <v>14</v>
      </c>
      <c r="D15" s="127"/>
      <c r="E15" s="7">
        <v>250</v>
      </c>
      <c r="F15" s="7">
        <v>2500</v>
      </c>
      <c r="G15" s="7">
        <v>10000</v>
      </c>
      <c r="H15" s="4"/>
      <c r="I15" s="17">
        <v>8</v>
      </c>
      <c r="J15" s="17" t="s">
        <v>74</v>
      </c>
      <c r="L15" s="4"/>
      <c r="T15" s="22" t="s">
        <v>110</v>
      </c>
      <c r="Y15" s="55" t="s">
        <v>91</v>
      </c>
      <c r="Z15" s="56" t="s">
        <v>117</v>
      </c>
      <c r="AA15" s="64" t="s">
        <v>137</v>
      </c>
    </row>
    <row r="16" spans="1:35" ht="13.8" thickBot="1" x14ac:dyDescent="0.3">
      <c r="A16" s="5">
        <v>4.2</v>
      </c>
      <c r="B16" s="5" t="s">
        <v>28</v>
      </c>
      <c r="D16" s="127"/>
      <c r="E16" s="7">
        <v>1000</v>
      </c>
      <c r="F16" s="7">
        <v>10000</v>
      </c>
      <c r="G16" s="7">
        <v>20000</v>
      </c>
      <c r="H16" s="4"/>
      <c r="I16" s="17">
        <v>9</v>
      </c>
      <c r="J16" s="17" t="s">
        <v>75</v>
      </c>
      <c r="L16" s="4"/>
      <c r="T16" s="22" t="s">
        <v>115</v>
      </c>
    </row>
    <row r="17" spans="1:7" x14ac:dyDescent="0.25">
      <c r="A17" s="1" t="s">
        <v>12</v>
      </c>
      <c r="B17" s="1" t="s">
        <v>14</v>
      </c>
      <c r="D17" s="6" t="s">
        <v>33</v>
      </c>
      <c r="E17" s="7">
        <v>50</v>
      </c>
      <c r="F17" s="7">
        <v>500</v>
      </c>
      <c r="G17" s="7">
        <v>2000</v>
      </c>
    </row>
    <row r="18" spans="1:7" ht="13.8" thickBot="1" x14ac:dyDescent="0.3">
      <c r="A18" s="5">
        <v>4.2</v>
      </c>
      <c r="B18" s="5" t="s">
        <v>29</v>
      </c>
      <c r="D18" s="127"/>
      <c r="E18" s="7">
        <v>250</v>
      </c>
      <c r="F18" s="7">
        <v>2500</v>
      </c>
      <c r="G18" s="7">
        <v>10000</v>
      </c>
    </row>
    <row r="19" spans="1:7" x14ac:dyDescent="0.25">
      <c r="A19" s="1" t="s">
        <v>12</v>
      </c>
      <c r="B19" s="1" t="s">
        <v>14</v>
      </c>
      <c r="D19" s="127"/>
      <c r="E19" s="7">
        <v>1000</v>
      </c>
      <c r="F19" s="7">
        <v>10000</v>
      </c>
      <c r="G19" s="7">
        <v>20000</v>
      </c>
    </row>
    <row r="20" spans="1:7" ht="13.8" thickBot="1" x14ac:dyDescent="0.3">
      <c r="A20" s="5">
        <v>4.3</v>
      </c>
      <c r="B20" s="5" t="s">
        <v>27</v>
      </c>
      <c r="D20" s="6" t="s">
        <v>34</v>
      </c>
      <c r="E20" s="7">
        <v>50</v>
      </c>
      <c r="F20" s="7">
        <v>500</v>
      </c>
      <c r="G20" s="7">
        <v>2000</v>
      </c>
    </row>
    <row r="21" spans="1:7" x14ac:dyDescent="0.25">
      <c r="A21" s="1" t="s">
        <v>12</v>
      </c>
      <c r="B21" s="1" t="s">
        <v>14</v>
      </c>
      <c r="D21" s="127"/>
      <c r="E21" s="7">
        <v>250</v>
      </c>
      <c r="F21" s="7">
        <v>2500</v>
      </c>
      <c r="G21" s="7">
        <v>10000</v>
      </c>
    </row>
    <row r="22" spans="1:7" ht="13.8" thickBot="1" x14ac:dyDescent="0.3">
      <c r="A22" s="5">
        <v>4.3</v>
      </c>
      <c r="B22" s="5" t="s">
        <v>28</v>
      </c>
      <c r="D22" s="127"/>
      <c r="E22" s="7">
        <v>1000</v>
      </c>
      <c r="F22" s="7">
        <v>10000</v>
      </c>
      <c r="G22" s="7">
        <v>20000</v>
      </c>
    </row>
    <row r="23" spans="1:7" x14ac:dyDescent="0.25">
      <c r="A23" s="1" t="s">
        <v>12</v>
      </c>
      <c r="B23" s="1" t="s">
        <v>14</v>
      </c>
      <c r="D23" s="6" t="s">
        <v>35</v>
      </c>
      <c r="E23" s="7">
        <v>50</v>
      </c>
      <c r="F23" s="7">
        <v>500</v>
      </c>
      <c r="G23" s="7">
        <v>2000</v>
      </c>
    </row>
    <row r="24" spans="1:7" ht="13.8" thickBot="1" x14ac:dyDescent="0.3">
      <c r="A24" s="5">
        <v>4.3</v>
      </c>
      <c r="B24" s="5" t="s">
        <v>29</v>
      </c>
      <c r="D24" s="127"/>
      <c r="E24" s="7">
        <v>250</v>
      </c>
      <c r="F24" s="7">
        <v>2500</v>
      </c>
      <c r="G24" s="7">
        <v>10000</v>
      </c>
    </row>
    <row r="25" spans="1:7" x14ac:dyDescent="0.25">
      <c r="A25" s="1" t="s">
        <v>12</v>
      </c>
      <c r="B25" s="1" t="s">
        <v>14</v>
      </c>
      <c r="D25" s="127"/>
      <c r="E25" s="7">
        <v>1000</v>
      </c>
      <c r="F25" s="7">
        <v>10000</v>
      </c>
      <c r="G25" s="7">
        <v>20000</v>
      </c>
    </row>
    <row r="26" spans="1:7" ht="13.8" thickBot="1" x14ac:dyDescent="0.3">
      <c r="A26" s="5">
        <v>5.0999999999999996</v>
      </c>
      <c r="B26" s="5" t="s">
        <v>27</v>
      </c>
      <c r="D26" s="6" t="s">
        <v>36</v>
      </c>
      <c r="E26" s="7">
        <v>50</v>
      </c>
      <c r="F26" s="7">
        <v>500</v>
      </c>
      <c r="G26" s="7">
        <v>2000</v>
      </c>
    </row>
    <row r="27" spans="1:7" x14ac:dyDescent="0.25">
      <c r="A27" s="1" t="s">
        <v>12</v>
      </c>
      <c r="B27" s="1" t="s">
        <v>14</v>
      </c>
      <c r="D27" s="127"/>
      <c r="E27" s="7">
        <v>250</v>
      </c>
      <c r="F27" s="7">
        <v>2500</v>
      </c>
      <c r="G27" s="7">
        <v>10000</v>
      </c>
    </row>
    <row r="28" spans="1:7" ht="13.8" thickBot="1" x14ac:dyDescent="0.3">
      <c r="A28" s="5">
        <v>5.0999999999999996</v>
      </c>
      <c r="B28" s="5" t="s">
        <v>28</v>
      </c>
      <c r="D28" s="127"/>
      <c r="E28" s="7">
        <v>1000</v>
      </c>
      <c r="F28" s="7">
        <v>10000</v>
      </c>
      <c r="G28" s="7">
        <v>20000</v>
      </c>
    </row>
    <row r="29" spans="1:7" x14ac:dyDescent="0.25">
      <c r="A29" s="1" t="s">
        <v>12</v>
      </c>
      <c r="B29" s="1" t="s">
        <v>14</v>
      </c>
      <c r="D29" s="6" t="s">
        <v>138</v>
      </c>
      <c r="E29" s="7">
        <v>1000</v>
      </c>
      <c r="F29" s="7">
        <v>10000</v>
      </c>
      <c r="G29" s="7">
        <v>20000</v>
      </c>
    </row>
    <row r="30" spans="1:7" ht="13.8" thickBot="1" x14ac:dyDescent="0.3">
      <c r="A30" s="5">
        <v>5.0999999999999996</v>
      </c>
      <c r="B30" s="5" t="s">
        <v>29</v>
      </c>
      <c r="D30" s="127"/>
      <c r="E30" s="7">
        <v>5000</v>
      </c>
      <c r="F30" s="7">
        <v>10000</v>
      </c>
      <c r="G30" s="7">
        <v>20000</v>
      </c>
    </row>
    <row r="31" spans="1:7" x14ac:dyDescent="0.25">
      <c r="A31" s="1" t="s">
        <v>12</v>
      </c>
      <c r="B31" s="1" t="s">
        <v>14</v>
      </c>
      <c r="D31" s="128"/>
    </row>
    <row r="32" spans="1:7" ht="13.8" thickBot="1" x14ac:dyDescent="0.3">
      <c r="A32" s="5">
        <v>5.2</v>
      </c>
      <c r="B32" s="5" t="s">
        <v>27</v>
      </c>
      <c r="D32" s="10" t="s">
        <v>139</v>
      </c>
      <c r="E32">
        <v>5000</v>
      </c>
      <c r="F32">
        <v>10000</v>
      </c>
      <c r="G32">
        <v>20000</v>
      </c>
    </row>
    <row r="33" spans="1:4" ht="25.5" customHeight="1" x14ac:dyDescent="0.25">
      <c r="A33" s="1" t="s">
        <v>12</v>
      </c>
      <c r="B33" s="1" t="s">
        <v>14</v>
      </c>
      <c r="D33" s="128"/>
    </row>
    <row r="34" spans="1:4" ht="26.25" customHeight="1" thickBot="1" x14ac:dyDescent="0.3">
      <c r="A34" s="5">
        <v>5.2</v>
      </c>
      <c r="B34" s="5" t="s">
        <v>28</v>
      </c>
      <c r="D34" s="128"/>
    </row>
    <row r="35" spans="1:4" ht="25.5" customHeight="1" x14ac:dyDescent="0.25">
      <c r="A35" s="1" t="s">
        <v>12</v>
      </c>
      <c r="B35" s="1" t="s">
        <v>14</v>
      </c>
    </row>
    <row r="36" spans="1:4" ht="26.25" customHeight="1" thickBot="1" x14ac:dyDescent="0.3">
      <c r="A36" s="5">
        <v>5.2</v>
      </c>
      <c r="B36" s="5" t="s">
        <v>29</v>
      </c>
    </row>
    <row r="37" spans="1:4" x14ac:dyDescent="0.25">
      <c r="A37" s="1" t="s">
        <v>12</v>
      </c>
      <c r="B37" s="1" t="s">
        <v>14</v>
      </c>
    </row>
    <row r="38" spans="1:4" ht="13.8" thickBot="1" x14ac:dyDescent="0.3">
      <c r="A38" s="5">
        <v>6.1</v>
      </c>
      <c r="B38" s="5" t="s">
        <v>27</v>
      </c>
    </row>
    <row r="39" spans="1:4" x14ac:dyDescent="0.25">
      <c r="A39" s="1" t="s">
        <v>12</v>
      </c>
      <c r="B39" s="1" t="s">
        <v>14</v>
      </c>
    </row>
    <row r="40" spans="1:4" ht="13.8" thickBot="1" x14ac:dyDescent="0.3">
      <c r="A40" s="5">
        <v>6.1</v>
      </c>
      <c r="B40" s="5" t="s">
        <v>28</v>
      </c>
    </row>
    <row r="41" spans="1:4" x14ac:dyDescent="0.25">
      <c r="A41" s="1" t="s">
        <v>12</v>
      </c>
      <c r="B41" s="1" t="s">
        <v>14</v>
      </c>
    </row>
    <row r="42" spans="1:4" ht="13.8" thickBot="1" x14ac:dyDescent="0.3">
      <c r="A42" s="5">
        <v>6.1</v>
      </c>
      <c r="B42" s="5" t="s">
        <v>29</v>
      </c>
    </row>
    <row r="43" spans="1:4" x14ac:dyDescent="0.25">
      <c r="A43" s="1" t="s">
        <v>12</v>
      </c>
      <c r="B43" s="1" t="s">
        <v>14</v>
      </c>
    </row>
    <row r="44" spans="1:4" ht="13.8" thickBot="1" x14ac:dyDescent="0.3">
      <c r="A44" s="5">
        <v>8</v>
      </c>
      <c r="B44" s="5" t="s">
        <v>27</v>
      </c>
    </row>
    <row r="45" spans="1:4" x14ac:dyDescent="0.25">
      <c r="A45" s="1" t="s">
        <v>12</v>
      </c>
      <c r="B45" s="1" t="s">
        <v>14</v>
      </c>
    </row>
    <row r="46" spans="1:4" ht="13.8" thickBot="1" x14ac:dyDescent="0.3">
      <c r="A46" s="5">
        <v>8</v>
      </c>
      <c r="B46" s="5" t="s">
        <v>28</v>
      </c>
    </row>
    <row r="47" spans="1:4" x14ac:dyDescent="0.25">
      <c r="A47" s="1" t="s">
        <v>12</v>
      </c>
      <c r="B47" s="1" t="s">
        <v>14</v>
      </c>
    </row>
    <row r="48" spans="1:4" ht="13.8" thickBot="1" x14ac:dyDescent="0.3">
      <c r="A48" s="5">
        <v>8</v>
      </c>
      <c r="B48" s="5" t="s">
        <v>29</v>
      </c>
    </row>
    <row r="49" spans="1:2" x14ac:dyDescent="0.25">
      <c r="A49" s="1" t="s">
        <v>12</v>
      </c>
      <c r="B49" s="1" t="s">
        <v>14</v>
      </c>
    </row>
    <row r="50" spans="1:2" ht="13.8" thickBot="1" x14ac:dyDescent="0.3">
      <c r="A50" s="5">
        <v>9</v>
      </c>
      <c r="B50" s="5" t="s">
        <v>28</v>
      </c>
    </row>
    <row r="51" spans="1:2" x14ac:dyDescent="0.25">
      <c r="A51" s="1" t="s">
        <v>12</v>
      </c>
      <c r="B51" s="1" t="s">
        <v>14</v>
      </c>
    </row>
    <row r="52" spans="1:2" x14ac:dyDescent="0.25">
      <c r="A52" s="5">
        <v>9</v>
      </c>
      <c r="B52" s="5" t="s">
        <v>29</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3.2" x14ac:dyDescent="0.25"/>
  <cols>
    <col min="1" max="1" width="2.44140625" customWidth="1"/>
    <col min="2" max="2" width="38.6640625" style="11" bestFit="1" customWidth="1"/>
    <col min="3" max="6" width="17.33203125" customWidth="1"/>
    <col min="7" max="7" width="17.6640625" customWidth="1"/>
    <col min="8" max="8" width="13.33203125" customWidth="1"/>
    <col min="9" max="9" width="8.33203125" customWidth="1"/>
  </cols>
  <sheetData>
    <row r="1" spans="1:14" ht="6" customHeight="1" thickBot="1" x14ac:dyDescent="0.3">
      <c r="B1"/>
      <c r="G1" s="26"/>
    </row>
    <row r="2" spans="1:14" ht="63.75" customHeight="1" thickBot="1" x14ac:dyDescent="0.3">
      <c r="A2" s="31"/>
      <c r="B2"/>
      <c r="C2" s="183" t="s">
        <v>16</v>
      </c>
      <c r="D2" s="184"/>
      <c r="E2" s="184"/>
      <c r="F2" s="184"/>
      <c r="G2" s="185"/>
      <c r="H2" s="33"/>
      <c r="I2" s="33"/>
      <c r="J2" s="33"/>
      <c r="K2" s="33"/>
      <c r="L2" s="33"/>
      <c r="M2" s="33"/>
      <c r="N2" s="33"/>
    </row>
    <row r="3" spans="1:14" ht="12" customHeight="1" thickBot="1" x14ac:dyDescent="0.3">
      <c r="B3"/>
      <c r="G3" s="26"/>
    </row>
    <row r="4" spans="1:14" ht="27.6" x14ac:dyDescent="0.25">
      <c r="B4" s="118" t="s">
        <v>12</v>
      </c>
      <c r="C4" s="118" t="s">
        <v>17</v>
      </c>
      <c r="D4" s="118" t="s">
        <v>18</v>
      </c>
      <c r="E4" s="118" t="s">
        <v>19</v>
      </c>
      <c r="F4" s="118" t="s">
        <v>20</v>
      </c>
      <c r="G4" s="118" t="s">
        <v>21</v>
      </c>
    </row>
    <row r="5" spans="1:14" s="11" customFormat="1" ht="13.8" x14ac:dyDescent="0.25">
      <c r="B5" s="121" t="s">
        <v>22</v>
      </c>
      <c r="C5" s="120" t="s">
        <v>23</v>
      </c>
      <c r="D5" s="119"/>
      <c r="E5" s="119" t="str">
        <f>IF($D5&gt;='Hide Me'!E2,"Yes", "No")</f>
        <v>No</v>
      </c>
      <c r="F5" s="119" t="str">
        <f>IF($D5&gt;='Hide Me'!F2,"Yes", "No")</f>
        <v>No</v>
      </c>
      <c r="G5" s="119" t="str">
        <f>IF($D5&gt;='Hide Me'!G2,"Yes", "No")</f>
        <v>No</v>
      </c>
    </row>
    <row r="6" spans="1:14" s="11" customFormat="1" ht="13.8" x14ac:dyDescent="0.25">
      <c r="B6" s="121" t="s">
        <v>24</v>
      </c>
      <c r="C6" s="120" t="s">
        <v>23</v>
      </c>
      <c r="D6" s="119">
        <f>SUMIF('Chemical Register'!K6:K967,2.2,'Chemical Register'!C6:C967)</f>
        <v>0</v>
      </c>
      <c r="E6" s="119" t="str">
        <f>IF($D6&gt;='Hide Me'!E3,"Yes", "No")</f>
        <v>No</v>
      </c>
      <c r="F6" s="119" t="str">
        <f>IF($D6&gt;='Hide Me'!F3,"Yes", "No")</f>
        <v>No</v>
      </c>
      <c r="G6" s="119" t="str">
        <f>IF($D6&gt;='Hide Me'!G3,"Yes", "No")</f>
        <v>No</v>
      </c>
    </row>
    <row r="7" spans="1:14" s="11" customFormat="1" ht="13.8" x14ac:dyDescent="0.25">
      <c r="B7" s="121" t="s">
        <v>25</v>
      </c>
      <c r="C7" s="120" t="s">
        <v>23</v>
      </c>
      <c r="D7" s="119">
        <f>SUMIF('Chemical Register'!K6:K967,2.3,'Chemical Register'!C6:C967)</f>
        <v>0</v>
      </c>
      <c r="E7" s="119" t="str">
        <f>IF($D7&gt;='Hide Me'!E4,"Yes", "No")</f>
        <v>No</v>
      </c>
      <c r="F7" s="119" t="str">
        <f>IF($D7&gt;='Hide Me'!F4,"Yes", "No")</f>
        <v>No</v>
      </c>
      <c r="G7" s="119" t="str">
        <f>IF($D7&gt;='Hide Me'!G4,"Yes", "No")</f>
        <v>No</v>
      </c>
    </row>
    <row r="8" spans="1:14" s="11" customFormat="1" x14ac:dyDescent="0.25">
      <c r="B8" s="186" t="s">
        <v>26</v>
      </c>
      <c r="C8" s="120" t="s">
        <v>27</v>
      </c>
      <c r="D8" s="119">
        <v>0</v>
      </c>
      <c r="E8" s="119" t="str">
        <f>IF($D8&gt;='Hide Me'!E5,"Yes", "No")</f>
        <v>No</v>
      </c>
      <c r="F8" s="119" t="str">
        <f>IF($D8&gt;='Hide Me'!F5,"Yes", "No")</f>
        <v>No</v>
      </c>
      <c r="G8" s="119" t="str">
        <f>IF($D8&gt;='Hide Me'!G5,"Yes", "No")</f>
        <v>No</v>
      </c>
    </row>
    <row r="9" spans="1:14" s="11" customFormat="1" x14ac:dyDescent="0.25">
      <c r="B9" s="187"/>
      <c r="C9" s="120" t="s">
        <v>28</v>
      </c>
      <c r="D9" s="119">
        <v>0</v>
      </c>
      <c r="E9" s="119" t="str">
        <f>IF($D9&gt;='Hide Me'!E6,"Yes", "No")</f>
        <v>No</v>
      </c>
      <c r="F9" s="119" t="str">
        <f>IF($D9&gt;='Hide Me'!F6,"Yes", "No")</f>
        <v>No</v>
      </c>
      <c r="G9" s="119" t="str">
        <f>IF($D9&gt;='Hide Me'!G6,"Yes", "No")</f>
        <v>No</v>
      </c>
    </row>
    <row r="10" spans="1:14" s="11" customFormat="1" x14ac:dyDescent="0.25">
      <c r="B10" s="188"/>
      <c r="C10" s="120" t="s">
        <v>29</v>
      </c>
      <c r="D10" s="119">
        <f>SUMIFS('Chemical Register'!C:C,'Chemical Register'!K:K,"3",'Chemical Register'!M:M,"III")</f>
        <v>5</v>
      </c>
      <c r="E10" s="119" t="str">
        <f>IF($D10&gt;='Hide Me'!E7,"Yes", "No")</f>
        <v>No</v>
      </c>
      <c r="F10" s="119" t="str">
        <f>IF($D10&gt;='Hide Me'!F7,"Yes", "No")</f>
        <v>No</v>
      </c>
      <c r="G10" s="119" t="str">
        <f>IF($D10&gt;='Hide Me'!G7,"Yes", "No")</f>
        <v>No</v>
      </c>
    </row>
    <row r="11" spans="1:14" s="11" customFormat="1" x14ac:dyDescent="0.25">
      <c r="B11" s="186" t="s">
        <v>30</v>
      </c>
      <c r="C11" s="120" t="s">
        <v>27</v>
      </c>
      <c r="D11" s="119">
        <f>SUMIFS('Chemical Register'!C:C,'Chemical Register'!K:K,"4.1",'Chemical Register'!M:M,"I")</f>
        <v>0</v>
      </c>
      <c r="E11" s="119" t="str">
        <f>IF($D11&gt;='Hide Me'!E8,"Yes", "No")</f>
        <v>No</v>
      </c>
      <c r="F11" s="119" t="str">
        <f>IF($D11&gt;='Hide Me'!F8,"Yes", "No")</f>
        <v>No</v>
      </c>
      <c r="G11" s="119" t="str">
        <f>IF($D11&gt;='Hide Me'!G8,"Yes", "No")</f>
        <v>No</v>
      </c>
    </row>
    <row r="12" spans="1:14" s="11" customFormat="1" x14ac:dyDescent="0.25">
      <c r="B12" s="187"/>
      <c r="C12" s="120" t="s">
        <v>28</v>
      </c>
      <c r="D12" s="119">
        <f>SUMIFS('Chemical Register'!C:C,'Chemical Register'!K:K,"4.1",'Chemical Register'!M:M,"II")</f>
        <v>0</v>
      </c>
      <c r="E12" s="119" t="str">
        <f>IF($D12&gt;='Hide Me'!E9,"Yes", "No")</f>
        <v>No</v>
      </c>
      <c r="F12" s="119" t="str">
        <f>IF($D12&gt;='Hide Me'!F9,"Yes", "No")</f>
        <v>No</v>
      </c>
      <c r="G12" s="119" t="str">
        <f>IF($D12&gt;='Hide Me'!G9,"Yes", "No")</f>
        <v>No</v>
      </c>
    </row>
    <row r="13" spans="1:14" s="11" customFormat="1" x14ac:dyDescent="0.25">
      <c r="B13" s="188"/>
      <c r="C13" s="120" t="s">
        <v>29</v>
      </c>
      <c r="D13" s="119">
        <f>SUMIFS('Chemical Register'!C:C,'Chemical Register'!K:K,"4.1",'Chemical Register'!M:M,"III")</f>
        <v>0</v>
      </c>
      <c r="E13" s="119" t="str">
        <f>IF($D13&gt;='Hide Me'!E10,"Yes", "No")</f>
        <v>No</v>
      </c>
      <c r="F13" s="119" t="str">
        <f>IF($D13&gt;='Hide Me'!F10,"Yes", "No")</f>
        <v>No</v>
      </c>
      <c r="G13" s="119" t="str">
        <f>IF($D13&gt;='Hide Me'!G10,"Yes", "No")</f>
        <v>No</v>
      </c>
    </row>
    <row r="14" spans="1:14" s="11" customFormat="1" x14ac:dyDescent="0.25">
      <c r="B14" s="186" t="s">
        <v>31</v>
      </c>
      <c r="C14" s="120" t="s">
        <v>27</v>
      </c>
      <c r="D14" s="119">
        <f>SUMIFS('Chemical Register'!C:C,'Chemical Register'!K:K,"4.2",'Chemical Register'!M:M,"I")</f>
        <v>0</v>
      </c>
      <c r="E14" s="119" t="str">
        <f>IF($D14&gt;='Hide Me'!E11,"Yes", "No")</f>
        <v>No</v>
      </c>
      <c r="F14" s="119" t="str">
        <f>IF($D14&gt;='Hide Me'!F11,"Yes", "No")</f>
        <v>No</v>
      </c>
      <c r="G14" s="119" t="str">
        <f>IF($D14&gt;='Hide Me'!G11,"Yes", "No")</f>
        <v>No</v>
      </c>
    </row>
    <row r="15" spans="1:14" s="11" customFormat="1" x14ac:dyDescent="0.25">
      <c r="B15" s="187"/>
      <c r="C15" s="120" t="s">
        <v>28</v>
      </c>
      <c r="D15" s="119">
        <f>SUMIFS('Chemical Register'!C:C,'Chemical Register'!K:K,"4.2",'Chemical Register'!M:M,"II")</f>
        <v>0</v>
      </c>
      <c r="E15" s="119" t="str">
        <f>IF($D15&gt;='Hide Me'!E12,"Yes", "No")</f>
        <v>No</v>
      </c>
      <c r="F15" s="119" t="str">
        <f>IF($D15&gt;='Hide Me'!F12,"Yes", "No")</f>
        <v>No</v>
      </c>
      <c r="G15" s="119" t="str">
        <f>IF($D15&gt;='Hide Me'!G12,"Yes", "No")</f>
        <v>No</v>
      </c>
    </row>
    <row r="16" spans="1:14" s="11" customFormat="1" x14ac:dyDescent="0.25">
      <c r="B16" s="188"/>
      <c r="C16" s="120" t="s">
        <v>29</v>
      </c>
      <c r="D16" s="119">
        <f>SUMIFS('Chemical Register'!C:C,'Chemical Register'!K:K,"4.2",'Chemical Register'!M:M,"III")</f>
        <v>0</v>
      </c>
      <c r="E16" s="119" t="str">
        <f>IF($D16&gt;='Hide Me'!E13,"Yes", "No")</f>
        <v>No</v>
      </c>
      <c r="F16" s="119" t="str">
        <f>IF($D16&gt;='Hide Me'!F13,"Yes", "No")</f>
        <v>No</v>
      </c>
      <c r="G16" s="119" t="str">
        <f>IF($D16&gt;='Hide Me'!G13,"Yes", "No")</f>
        <v>No</v>
      </c>
    </row>
    <row r="17" spans="2:7" s="11" customFormat="1" x14ac:dyDescent="0.25">
      <c r="B17" s="186" t="s">
        <v>32</v>
      </c>
      <c r="C17" s="120" t="s">
        <v>27</v>
      </c>
      <c r="D17" s="119">
        <f>SUMIFS('Chemical Register'!C:C,'Chemical Register'!K:K,"4.3",'Chemical Register'!M:M,"I")</f>
        <v>0</v>
      </c>
      <c r="E17" s="119" t="str">
        <f>IF($D17&gt;='Hide Me'!E14,"Yes", "No")</f>
        <v>No</v>
      </c>
      <c r="F17" s="119" t="str">
        <f>IF($D17&gt;='Hide Me'!F14,"Yes", "No")</f>
        <v>No</v>
      </c>
      <c r="G17" s="119" t="str">
        <f>IF($D17&gt;='Hide Me'!G14,"Yes", "No")</f>
        <v>No</v>
      </c>
    </row>
    <row r="18" spans="2:7" s="11" customFormat="1" x14ac:dyDescent="0.25">
      <c r="B18" s="187"/>
      <c r="C18" s="120" t="s">
        <v>28</v>
      </c>
      <c r="D18" s="119">
        <f>SUMIFS('Chemical Register'!C:C,'Chemical Register'!K:K,"4.3",'Chemical Register'!M:M,"II")</f>
        <v>0</v>
      </c>
      <c r="E18" s="119" t="str">
        <f>IF($D18&gt;='Hide Me'!E15,"Yes", "No")</f>
        <v>No</v>
      </c>
      <c r="F18" s="119" t="str">
        <f>IF($D18&gt;='Hide Me'!F15,"Yes", "No")</f>
        <v>No</v>
      </c>
      <c r="G18" s="119" t="str">
        <f>IF($D18&gt;='Hide Me'!G15,"Yes", "No")</f>
        <v>No</v>
      </c>
    </row>
    <row r="19" spans="2:7" s="11" customFormat="1" x14ac:dyDescent="0.25">
      <c r="B19" s="188"/>
      <c r="C19" s="120" t="s">
        <v>29</v>
      </c>
      <c r="D19" s="119">
        <f>SUMIFS('Chemical Register'!C:C,'Chemical Register'!K:K,"4.3",'Chemical Register'!M:M,"III")</f>
        <v>0</v>
      </c>
      <c r="E19" s="119" t="str">
        <f>IF($D19&gt;='Hide Me'!E16,"Yes", "No")</f>
        <v>No</v>
      </c>
      <c r="F19" s="119" t="str">
        <f>IF($D19&gt;='Hide Me'!F16,"Yes", "No")</f>
        <v>No</v>
      </c>
      <c r="G19" s="119" t="str">
        <f>IF($D19&gt;='Hide Me'!G16,"Yes", "No")</f>
        <v>No</v>
      </c>
    </row>
    <row r="20" spans="2:7" s="11" customFormat="1" x14ac:dyDescent="0.25">
      <c r="B20" s="186" t="s">
        <v>33</v>
      </c>
      <c r="C20" s="120" t="s">
        <v>27</v>
      </c>
      <c r="D20" s="119">
        <f>SUMIFS('Chemical Register'!C:C,'Chemical Register'!K:K,"5.1",'Chemical Register'!M:M,"I")</f>
        <v>0</v>
      </c>
      <c r="E20" s="119" t="str">
        <f>IF($D20&gt;='Hide Me'!E17,"Yes", "No")</f>
        <v>No</v>
      </c>
      <c r="F20" s="119" t="str">
        <f>IF($D20&gt;='Hide Me'!F17,"Yes", "No")</f>
        <v>No</v>
      </c>
      <c r="G20" s="119" t="str">
        <f>IF($D20&gt;='Hide Me'!G17,"Yes", "No")</f>
        <v>No</v>
      </c>
    </row>
    <row r="21" spans="2:7" s="11" customFormat="1" x14ac:dyDescent="0.25">
      <c r="B21" s="187"/>
      <c r="C21" s="120" t="s">
        <v>28</v>
      </c>
      <c r="D21" s="119">
        <f>SUMIFS('Chemical Register'!C:C,'Chemical Register'!K:K,"5.1",'Chemical Register'!M:M,"II")</f>
        <v>0</v>
      </c>
      <c r="E21" s="119" t="str">
        <f>IF($D21&gt;='Hide Me'!E18,"Yes", "No")</f>
        <v>No</v>
      </c>
      <c r="F21" s="119" t="str">
        <f>IF($D21&gt;='Hide Me'!F18,"Yes", "No")</f>
        <v>No</v>
      </c>
      <c r="G21" s="119" t="str">
        <f>IF($D21&gt;='Hide Me'!G18,"Yes", "No")</f>
        <v>No</v>
      </c>
    </row>
    <row r="22" spans="2:7" s="11" customFormat="1" x14ac:dyDescent="0.25">
      <c r="B22" s="188"/>
      <c r="C22" s="120" t="s">
        <v>29</v>
      </c>
      <c r="D22" s="119">
        <f>SUMIFS('Chemical Register'!C:C,'Chemical Register'!K:K,"5.1",'Chemical Register'!M:M,"III")</f>
        <v>0</v>
      </c>
      <c r="E22" s="119" t="str">
        <f>IF($D22&gt;='Hide Me'!E19,"Yes", "No")</f>
        <v>No</v>
      </c>
      <c r="F22" s="119" t="str">
        <f>IF($D22&gt;='Hide Me'!F19,"Yes", "No")</f>
        <v>No</v>
      </c>
      <c r="G22" s="119" t="str">
        <f>IF($D22&gt;='Hide Me'!G19,"Yes", "No")</f>
        <v>No</v>
      </c>
    </row>
    <row r="23" spans="2:7" s="11" customFormat="1" x14ac:dyDescent="0.25">
      <c r="B23" s="186" t="s">
        <v>34</v>
      </c>
      <c r="C23" s="120" t="s">
        <v>27</v>
      </c>
      <c r="D23" s="119">
        <f>SUMIFS('Chemical Register'!C:C,'Chemical Register'!K:K,"5.2",'Chemical Register'!M:M,"I")</f>
        <v>0</v>
      </c>
      <c r="E23" s="119" t="str">
        <f>IF($D23&gt;='Hide Me'!E20,"Yes", "No")</f>
        <v>No</v>
      </c>
      <c r="F23" s="119" t="str">
        <f>IF($D23&gt;='Hide Me'!F20,"Yes", "No")</f>
        <v>No</v>
      </c>
      <c r="G23" s="119" t="str">
        <f>IF($D23&gt;='Hide Me'!G20,"Yes", "No")</f>
        <v>No</v>
      </c>
    </row>
    <row r="24" spans="2:7" s="11" customFormat="1" x14ac:dyDescent="0.25">
      <c r="B24" s="187"/>
      <c r="C24" s="120" t="s">
        <v>28</v>
      </c>
      <c r="D24" s="119">
        <f>SUMIFS('Chemical Register'!C:C,'Chemical Register'!K:K,"5.2",'Chemical Register'!M:M,"II")</f>
        <v>0</v>
      </c>
      <c r="E24" s="119" t="str">
        <f>IF($D24&gt;='Hide Me'!E21,"Yes", "No")</f>
        <v>No</v>
      </c>
      <c r="F24" s="119" t="str">
        <f>IF($D24&gt;='Hide Me'!F21,"Yes", "No")</f>
        <v>No</v>
      </c>
      <c r="G24" s="119" t="str">
        <f>IF($D24&gt;='Hide Me'!G21,"Yes", "No")</f>
        <v>No</v>
      </c>
    </row>
    <row r="25" spans="2:7" s="11" customFormat="1" x14ac:dyDescent="0.25">
      <c r="B25" s="188"/>
      <c r="C25" s="120" t="s">
        <v>29</v>
      </c>
      <c r="D25" s="119">
        <f>SUMIFS('Chemical Register'!C:C,'Chemical Register'!K:K,"5.2",'Chemical Register'!M:M,"III")</f>
        <v>0</v>
      </c>
      <c r="E25" s="119" t="str">
        <f>IF($D25&gt;='Hide Me'!E22,"Yes", "No")</f>
        <v>No</v>
      </c>
      <c r="F25" s="119" t="str">
        <f>IF($D25&gt;='Hide Me'!F22,"Yes", "No")</f>
        <v>No</v>
      </c>
      <c r="G25" s="119" t="str">
        <f>IF($D25&gt;='Hide Me'!G22,"Yes", "No")</f>
        <v>No</v>
      </c>
    </row>
    <row r="26" spans="2:7" s="11" customFormat="1" x14ac:dyDescent="0.25">
      <c r="B26" s="186" t="s">
        <v>35</v>
      </c>
      <c r="C26" s="120" t="s">
        <v>27</v>
      </c>
      <c r="D26" s="119">
        <f>SUMIFS('Chemical Register'!C:C,'Chemical Register'!K:K,"6.1",'Chemical Register'!M:M,"I")</f>
        <v>0</v>
      </c>
      <c r="E26" s="119" t="str">
        <f>IF($D26&gt;='Hide Me'!E23,"Yes", "No")</f>
        <v>No</v>
      </c>
      <c r="F26" s="119" t="str">
        <f>IF($D26&gt;='Hide Me'!F23,"Yes", "No")</f>
        <v>No</v>
      </c>
      <c r="G26" s="119" t="str">
        <f>IF($D26&gt;='Hide Me'!G23,"Yes", "No")</f>
        <v>No</v>
      </c>
    </row>
    <row r="27" spans="2:7" s="11" customFormat="1" x14ac:dyDescent="0.25">
      <c r="B27" s="187"/>
      <c r="C27" s="120" t="s">
        <v>28</v>
      </c>
      <c r="D27" s="119">
        <f>SUMIFS('Chemical Register'!C:C,'Chemical Register'!K:K,"6.1",'Chemical Register'!M:M,"II")</f>
        <v>0</v>
      </c>
      <c r="E27" s="119" t="str">
        <f>IF($D27&gt;='Hide Me'!E24,"Yes", "No")</f>
        <v>No</v>
      </c>
      <c r="F27" s="119" t="str">
        <f>IF($D27&gt;='Hide Me'!F24,"Yes", "No")</f>
        <v>No</v>
      </c>
      <c r="G27" s="119" t="str">
        <f>IF($D27&gt;='Hide Me'!G24,"Yes", "No")</f>
        <v>No</v>
      </c>
    </row>
    <row r="28" spans="2:7" s="11" customFormat="1" x14ac:dyDescent="0.25">
      <c r="B28" s="188"/>
      <c r="C28" s="120" t="s">
        <v>29</v>
      </c>
      <c r="D28" s="119">
        <f>SUMIFS('Chemical Register'!C:C,'Chemical Register'!K:K,"6.1",'Chemical Register'!M:M,"III")</f>
        <v>0</v>
      </c>
      <c r="E28" s="119" t="str">
        <f>IF($D28&gt;='Hide Me'!E25,"Yes", "No")</f>
        <v>No</v>
      </c>
      <c r="F28" s="119" t="str">
        <f>IF($D28&gt;='Hide Me'!F25,"Yes", "No")</f>
        <v>No</v>
      </c>
      <c r="G28" s="119" t="str">
        <f>IF($D28&gt;='Hide Me'!G25,"Yes", "No")</f>
        <v>No</v>
      </c>
    </row>
    <row r="29" spans="2:7" s="11" customFormat="1" x14ac:dyDescent="0.25">
      <c r="B29" s="186" t="s">
        <v>36</v>
      </c>
      <c r="C29" s="120" t="s">
        <v>27</v>
      </c>
      <c r="D29" s="119">
        <f>SUMIFS('Chemical Register'!C:C,'Chemical Register'!K:K,"8",'Chemical Register'!M:M,"I")</f>
        <v>0</v>
      </c>
      <c r="E29" s="119" t="str">
        <f>IF($D29&gt;='Hide Me'!E26,"Yes", "No")</f>
        <v>No</v>
      </c>
      <c r="F29" s="119" t="str">
        <f>IF($D29&gt;='Hide Me'!F26,"Yes", "No")</f>
        <v>No</v>
      </c>
      <c r="G29" s="119" t="str">
        <f>IF($D29&gt;='Hide Me'!G26,"Yes", "No")</f>
        <v>No</v>
      </c>
    </row>
    <row r="30" spans="2:7" s="11" customFormat="1" x14ac:dyDescent="0.25">
      <c r="B30" s="187"/>
      <c r="C30" s="120" t="s">
        <v>28</v>
      </c>
      <c r="D30" s="119">
        <f>SUMIFS('Chemical Register'!C:C,'Chemical Register'!K:K,"8",'Chemical Register'!M:M,"II")</f>
        <v>0</v>
      </c>
      <c r="E30" s="119" t="str">
        <f>IF($D30&gt;='Hide Me'!E27,"Yes", "No")</f>
        <v>No</v>
      </c>
      <c r="F30" s="119" t="str">
        <f>IF($D30&gt;='Hide Me'!F27,"Yes", "No")</f>
        <v>No</v>
      </c>
      <c r="G30" s="119" t="str">
        <f>IF($D30&gt;='Hide Me'!G27,"Yes", "No")</f>
        <v>No</v>
      </c>
    </row>
    <row r="31" spans="2:7" s="11" customFormat="1" x14ac:dyDescent="0.25">
      <c r="B31" s="188"/>
      <c r="C31" s="120" t="s">
        <v>29</v>
      </c>
      <c r="D31" s="119">
        <f>SUMIFS('Chemical Register'!C:C,'Chemical Register'!K:K,"8",'Chemical Register'!M:M,"III")</f>
        <v>17</v>
      </c>
      <c r="E31" s="119" t="str">
        <f>IF($D31&gt;='Hide Me'!E28,"Yes", "No")</f>
        <v>No</v>
      </c>
      <c r="F31" s="119" t="str">
        <f>IF($D31&gt;='Hide Me'!F28,"Yes", "No")</f>
        <v>No</v>
      </c>
      <c r="G31" s="119" t="str">
        <f>IF($D31&gt;='Hide Me'!G28,"Yes", "No")</f>
        <v>No</v>
      </c>
    </row>
    <row r="32" spans="2:7" s="11" customFormat="1" x14ac:dyDescent="0.25">
      <c r="B32" s="186" t="s">
        <v>37</v>
      </c>
      <c r="C32" s="120" t="s">
        <v>28</v>
      </c>
      <c r="D32" s="119">
        <f>SUMIFS('Chemical Register'!C:C,'Chemical Register'!K:K,"9",'Chemical Register'!M:M,"II")</f>
        <v>0</v>
      </c>
      <c r="E32" s="119" t="str">
        <f>IF($D32&gt;='Hide Me'!E29,"Yes", "No")</f>
        <v>No</v>
      </c>
      <c r="F32" s="119" t="str">
        <f>IF($D32&gt;='Hide Me'!F29,"Yes", "No")</f>
        <v>No</v>
      </c>
      <c r="G32" s="119" t="str">
        <f>IF($D32&gt;='Hide Me'!G29,"Yes", "No")</f>
        <v>No</v>
      </c>
    </row>
    <row r="33" spans="2:7" s="11" customFormat="1" x14ac:dyDescent="0.25">
      <c r="B33" s="188"/>
      <c r="C33" s="120" t="s">
        <v>29</v>
      </c>
      <c r="D33" s="119">
        <f>SUMIFS('Chemical Register'!C:C,'Chemical Register'!K:K,"9",'Chemical Register'!M:M,"III")</f>
        <v>0</v>
      </c>
      <c r="E33" s="119" t="str">
        <f>IF($D33&gt;='Hide Me'!E30,"Yes", "No")</f>
        <v>No</v>
      </c>
      <c r="F33" s="119" t="str">
        <f>IF($D33&gt;='Hide Me'!F30,"Yes", "No")</f>
        <v>No</v>
      </c>
      <c r="G33" s="119" t="str">
        <f>IF($D33&gt;='Hide Me'!G30,"Yes", "No")</f>
        <v>No</v>
      </c>
    </row>
    <row r="34" spans="2:7" s="11" customFormat="1" ht="25.5" customHeight="1" x14ac:dyDescent="0.25">
      <c r="B34" s="122" t="s">
        <v>38</v>
      </c>
      <c r="C34" s="120" t="s">
        <v>23</v>
      </c>
      <c r="D34" s="119">
        <f>SUM(D5:D33)</f>
        <v>22</v>
      </c>
      <c r="E34" s="119" t="str">
        <f>IF(SUM($D5:$D33)&gt;'Hide Me'!E32,"Yes", "No")</f>
        <v>No</v>
      </c>
      <c r="F34" s="119" t="str">
        <f>IF(SUM($D5:$D33)&gt;'Hide Me'!F32,"Yes", "No")</f>
        <v>No</v>
      </c>
      <c r="G34" s="119" t="str">
        <f>IF(SUM($D5:$D33)&gt;'Hide Me'!G32,"Yes", "No")</f>
        <v>No</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33203125" defaultRowHeight="13.2" x14ac:dyDescent="0.25"/>
  <cols>
    <col min="1" max="4" width="9.33203125" style="27"/>
    <col min="5" max="5" width="4.6640625" style="27" customWidth="1"/>
    <col min="6" max="16384" width="9.33203125" style="28"/>
  </cols>
  <sheetData>
    <row r="1" spans="7:20" customFormat="1" ht="30.75" customHeight="1" x14ac:dyDescent="0.25"/>
    <row r="2" spans="7:20" customFormat="1" ht="22.5" customHeight="1" x14ac:dyDescent="0.25">
      <c r="G2" s="192" t="s">
        <v>39</v>
      </c>
      <c r="H2" s="193"/>
      <c r="I2" s="193"/>
      <c r="J2" s="193"/>
      <c r="K2" s="193"/>
      <c r="L2" s="193"/>
      <c r="M2" s="193"/>
      <c r="N2" s="193"/>
    </row>
    <row r="3" spans="7:20" customFormat="1" ht="21" customHeight="1" x14ac:dyDescent="0.25">
      <c r="G3" s="193"/>
      <c r="H3" s="193"/>
      <c r="I3" s="193"/>
      <c r="J3" s="193"/>
      <c r="K3" s="193"/>
      <c r="L3" s="193"/>
      <c r="M3" s="193"/>
      <c r="N3" s="193"/>
    </row>
    <row r="4" spans="7:20" customFormat="1" ht="12.75" customHeight="1" x14ac:dyDescent="0.25">
      <c r="G4" s="193"/>
      <c r="H4" s="193"/>
      <c r="I4" s="193"/>
      <c r="J4" s="193"/>
      <c r="K4" s="193"/>
      <c r="L4" s="193"/>
      <c r="M4" s="193"/>
      <c r="N4" s="193"/>
    </row>
    <row r="5" spans="7:20" customFormat="1" ht="12.75" customHeight="1" x14ac:dyDescent="0.25">
      <c r="G5" s="193"/>
      <c r="H5" s="193"/>
      <c r="I5" s="193"/>
      <c r="J5" s="193"/>
      <c r="K5" s="193"/>
      <c r="L5" s="193"/>
      <c r="M5" s="193"/>
      <c r="N5" s="193"/>
      <c r="O5" s="19"/>
    </row>
    <row r="6" spans="7:20" customFormat="1" ht="4.5" customHeight="1" x14ac:dyDescent="0.25">
      <c r="G6" s="193"/>
      <c r="H6" s="193"/>
      <c r="I6" s="193"/>
      <c r="J6" s="193"/>
      <c r="K6" s="193"/>
      <c r="L6" s="193"/>
      <c r="M6" s="193"/>
      <c r="N6" s="193"/>
    </row>
    <row r="7" spans="7:20" ht="12.75" customHeight="1" x14ac:dyDescent="0.25"/>
    <row r="8" spans="7:20" ht="12.75" customHeight="1" thickBot="1" x14ac:dyDescent="0.3"/>
    <row r="9" spans="7:20" ht="12.75" customHeight="1" x14ac:dyDescent="0.25">
      <c r="G9" s="35"/>
      <c r="H9" s="36"/>
      <c r="I9" s="36"/>
      <c r="J9" s="36"/>
      <c r="K9" s="36"/>
      <c r="L9" s="36"/>
      <c r="M9" s="36"/>
      <c r="N9" s="36"/>
      <c r="O9" s="36"/>
      <c r="P9" s="36"/>
      <c r="Q9" s="36"/>
      <c r="R9" s="36"/>
      <c r="S9" s="36"/>
      <c r="T9" s="37"/>
    </row>
    <row r="10" spans="7:20" ht="12.75" customHeight="1" x14ac:dyDescent="0.25">
      <c r="G10" s="189" t="s">
        <v>40</v>
      </c>
      <c r="H10" s="190"/>
      <c r="I10" s="190"/>
      <c r="J10" s="190"/>
      <c r="K10" s="190"/>
      <c r="L10" s="190"/>
      <c r="M10" s="190"/>
      <c r="N10" s="190"/>
      <c r="O10" s="190"/>
      <c r="P10" s="190"/>
      <c r="Q10" s="190"/>
      <c r="R10" s="190"/>
      <c r="S10" s="190"/>
      <c r="T10" s="191"/>
    </row>
    <row r="11" spans="7:20" ht="12.75" customHeight="1" x14ac:dyDescent="0.25">
      <c r="G11" s="189"/>
      <c r="H11" s="190"/>
      <c r="I11" s="190"/>
      <c r="J11" s="190"/>
      <c r="K11" s="190"/>
      <c r="L11" s="190"/>
      <c r="M11" s="190"/>
      <c r="N11" s="190"/>
      <c r="O11" s="190"/>
      <c r="P11" s="190"/>
      <c r="Q11" s="190"/>
      <c r="R11" s="190"/>
      <c r="S11" s="190"/>
      <c r="T11" s="191"/>
    </row>
    <row r="12" spans="7:20" ht="12.75" customHeight="1" x14ac:dyDescent="0.25">
      <c r="G12" s="189"/>
      <c r="H12" s="190"/>
      <c r="I12" s="190"/>
      <c r="J12" s="190"/>
      <c r="K12" s="190"/>
      <c r="L12" s="190"/>
      <c r="M12" s="190"/>
      <c r="N12" s="190"/>
      <c r="O12" s="190"/>
      <c r="P12" s="190"/>
      <c r="Q12" s="190"/>
      <c r="R12" s="190"/>
      <c r="S12" s="190"/>
      <c r="T12" s="191"/>
    </row>
    <row r="13" spans="7:20" ht="12.75" customHeight="1" x14ac:dyDescent="0.25">
      <c r="G13" s="189"/>
      <c r="H13" s="190"/>
      <c r="I13" s="190"/>
      <c r="J13" s="190"/>
      <c r="K13" s="190"/>
      <c r="L13" s="190"/>
      <c r="M13" s="190"/>
      <c r="N13" s="190"/>
      <c r="O13" s="190"/>
      <c r="P13" s="190"/>
      <c r="Q13" s="190"/>
      <c r="R13" s="190"/>
      <c r="S13" s="190"/>
      <c r="T13" s="191"/>
    </row>
    <row r="14" spans="7:20" ht="12.75" customHeight="1" x14ac:dyDescent="0.25">
      <c r="G14" s="197"/>
      <c r="H14" s="198"/>
      <c r="I14" s="198"/>
      <c r="J14" s="198"/>
      <c r="K14" s="198"/>
      <c r="L14" s="198"/>
      <c r="M14" s="198"/>
      <c r="N14" s="198"/>
      <c r="O14" s="198"/>
      <c r="P14" s="198"/>
      <c r="Q14" s="198"/>
      <c r="R14" s="198"/>
      <c r="S14" s="198"/>
      <c r="T14" s="199"/>
    </row>
    <row r="15" spans="7:20" ht="12.75" customHeight="1" x14ac:dyDescent="0.25">
      <c r="G15" s="38"/>
      <c r="H15" s="39"/>
      <c r="I15" s="39"/>
      <c r="J15" s="39"/>
      <c r="K15" s="39"/>
      <c r="L15" s="39"/>
      <c r="M15" s="39"/>
      <c r="N15" s="39"/>
      <c r="O15" s="39"/>
      <c r="P15" s="39"/>
      <c r="Q15" s="39"/>
      <c r="R15" s="39"/>
      <c r="S15" s="39"/>
      <c r="T15" s="40"/>
    </row>
    <row r="16" spans="7:20" ht="12.75" customHeight="1" x14ac:dyDescent="0.25">
      <c r="G16" s="189" t="s">
        <v>41</v>
      </c>
      <c r="H16" s="190"/>
      <c r="I16" s="190"/>
      <c r="J16" s="190"/>
      <c r="K16" s="190"/>
      <c r="L16" s="190"/>
      <c r="M16" s="190"/>
      <c r="N16" s="190"/>
      <c r="O16" s="190"/>
      <c r="P16" s="190"/>
      <c r="Q16" s="190"/>
      <c r="R16" s="190"/>
      <c r="S16" s="190"/>
      <c r="T16" s="191"/>
    </row>
    <row r="17" spans="7:20" ht="12.75" customHeight="1" x14ac:dyDescent="0.25">
      <c r="G17" s="189"/>
      <c r="H17" s="190"/>
      <c r="I17" s="190"/>
      <c r="J17" s="190"/>
      <c r="K17" s="190"/>
      <c r="L17" s="190"/>
      <c r="M17" s="190"/>
      <c r="N17" s="190"/>
      <c r="O17" s="190"/>
      <c r="P17" s="190"/>
      <c r="Q17" s="190"/>
      <c r="R17" s="190"/>
      <c r="S17" s="190"/>
      <c r="T17" s="191"/>
    </row>
    <row r="18" spans="7:20" ht="12.75" customHeight="1" x14ac:dyDescent="0.25">
      <c r="G18" s="189"/>
      <c r="H18" s="190"/>
      <c r="I18" s="190"/>
      <c r="J18" s="190"/>
      <c r="K18" s="190"/>
      <c r="L18" s="190"/>
      <c r="M18" s="190"/>
      <c r="N18" s="190"/>
      <c r="O18" s="190"/>
      <c r="P18" s="190"/>
      <c r="Q18" s="190"/>
      <c r="R18" s="190"/>
      <c r="S18" s="190"/>
      <c r="T18" s="191"/>
    </row>
    <row r="19" spans="7:20" ht="12.75" customHeight="1" x14ac:dyDescent="0.25">
      <c r="G19" s="189"/>
      <c r="H19" s="190"/>
      <c r="I19" s="190"/>
      <c r="J19" s="190"/>
      <c r="K19" s="190"/>
      <c r="L19" s="190"/>
      <c r="M19" s="190"/>
      <c r="N19" s="190"/>
      <c r="O19" s="190"/>
      <c r="P19" s="190"/>
      <c r="Q19" s="190"/>
      <c r="R19" s="190"/>
      <c r="S19" s="190"/>
      <c r="T19" s="191"/>
    </row>
    <row r="20" spans="7:20" ht="12.75" customHeight="1" x14ac:dyDescent="0.25">
      <c r="G20" s="189"/>
      <c r="H20" s="190"/>
      <c r="I20" s="190"/>
      <c r="J20" s="190"/>
      <c r="K20" s="190"/>
      <c r="L20" s="190"/>
      <c r="M20" s="190"/>
      <c r="N20" s="190"/>
      <c r="O20" s="190"/>
      <c r="P20" s="190"/>
      <c r="Q20" s="190"/>
      <c r="R20" s="190"/>
      <c r="S20" s="190"/>
      <c r="T20" s="191"/>
    </row>
    <row r="21" spans="7:20" ht="12.75" customHeight="1" x14ac:dyDescent="0.25">
      <c r="G21" s="189"/>
      <c r="H21" s="190"/>
      <c r="I21" s="190"/>
      <c r="J21" s="190"/>
      <c r="K21" s="190"/>
      <c r="L21" s="190"/>
      <c r="M21" s="190"/>
      <c r="N21" s="190"/>
      <c r="O21" s="190"/>
      <c r="P21" s="190"/>
      <c r="Q21" s="190"/>
      <c r="R21" s="190"/>
      <c r="S21" s="190"/>
      <c r="T21" s="191"/>
    </row>
    <row r="22" spans="7:20" ht="12.75" customHeight="1" x14ac:dyDescent="0.25">
      <c r="G22" s="41"/>
      <c r="H22" s="42"/>
      <c r="I22" s="42"/>
      <c r="J22" s="42"/>
      <c r="K22" s="42"/>
      <c r="L22" s="42"/>
      <c r="M22" s="42"/>
      <c r="N22" s="42"/>
      <c r="O22" s="42"/>
      <c r="P22" s="42"/>
      <c r="Q22" s="42"/>
      <c r="R22" s="42"/>
      <c r="S22" s="42"/>
      <c r="T22" s="43"/>
    </row>
    <row r="23" spans="7:20" ht="12.75" customHeight="1" x14ac:dyDescent="0.25">
      <c r="G23" s="189" t="s">
        <v>42</v>
      </c>
      <c r="H23" s="190"/>
      <c r="I23" s="190"/>
      <c r="J23" s="190"/>
      <c r="K23" s="190"/>
      <c r="L23" s="190"/>
      <c r="M23" s="190"/>
      <c r="N23" s="190"/>
      <c r="O23" s="190"/>
      <c r="P23" s="190"/>
      <c r="Q23" s="190"/>
      <c r="R23" s="190"/>
      <c r="S23" s="190"/>
      <c r="T23" s="191"/>
    </row>
    <row r="24" spans="7:20" ht="12.75" customHeight="1" x14ac:dyDescent="0.25">
      <c r="G24" s="189"/>
      <c r="H24" s="190"/>
      <c r="I24" s="190"/>
      <c r="J24" s="190"/>
      <c r="K24" s="190"/>
      <c r="L24" s="190"/>
      <c r="M24" s="190"/>
      <c r="N24" s="190"/>
      <c r="O24" s="190"/>
      <c r="P24" s="190"/>
      <c r="Q24" s="190"/>
      <c r="R24" s="190"/>
      <c r="S24" s="190"/>
      <c r="T24" s="191"/>
    </row>
    <row r="25" spans="7:20" ht="12.75" customHeight="1" x14ac:dyDescent="0.25">
      <c r="G25" s="189"/>
      <c r="H25" s="190"/>
      <c r="I25" s="190"/>
      <c r="J25" s="190"/>
      <c r="K25" s="190"/>
      <c r="L25" s="190"/>
      <c r="M25" s="190"/>
      <c r="N25" s="190"/>
      <c r="O25" s="190"/>
      <c r="P25" s="190"/>
      <c r="Q25" s="190"/>
      <c r="R25" s="190"/>
      <c r="S25" s="190"/>
      <c r="T25" s="191"/>
    </row>
    <row r="26" spans="7:20" ht="12.75" customHeight="1" x14ac:dyDescent="0.25">
      <c r="G26" s="189"/>
      <c r="H26" s="190"/>
      <c r="I26" s="190"/>
      <c r="J26" s="190"/>
      <c r="K26" s="190"/>
      <c r="L26" s="190"/>
      <c r="M26" s="190"/>
      <c r="N26" s="190"/>
      <c r="O26" s="190"/>
      <c r="P26" s="190"/>
      <c r="Q26" s="190"/>
      <c r="R26" s="190"/>
      <c r="S26" s="190"/>
      <c r="T26" s="191"/>
    </row>
    <row r="27" spans="7:20" ht="12.75" customHeight="1" x14ac:dyDescent="0.25">
      <c r="G27" s="189" t="s">
        <v>43</v>
      </c>
      <c r="H27" s="190"/>
      <c r="I27" s="190"/>
      <c r="J27" s="190"/>
      <c r="K27" s="190"/>
      <c r="L27" s="190"/>
      <c r="M27" s="190"/>
      <c r="N27" s="190"/>
      <c r="O27" s="190"/>
      <c r="P27" s="190"/>
      <c r="Q27" s="190"/>
      <c r="R27" s="190"/>
      <c r="S27" s="190"/>
      <c r="T27" s="191"/>
    </row>
    <row r="28" spans="7:20" ht="12.75" customHeight="1" x14ac:dyDescent="0.25">
      <c r="G28" s="189"/>
      <c r="H28" s="190"/>
      <c r="I28" s="190"/>
      <c r="J28" s="190"/>
      <c r="K28" s="190"/>
      <c r="L28" s="190"/>
      <c r="M28" s="190"/>
      <c r="N28" s="190"/>
      <c r="O28" s="190"/>
      <c r="P28" s="190"/>
      <c r="Q28" s="190"/>
      <c r="R28" s="190"/>
      <c r="S28" s="190"/>
      <c r="T28" s="191"/>
    </row>
    <row r="29" spans="7:20" ht="12.75" customHeight="1" x14ac:dyDescent="0.25">
      <c r="G29" s="189"/>
      <c r="H29" s="190"/>
      <c r="I29" s="190"/>
      <c r="J29" s="190"/>
      <c r="K29" s="190"/>
      <c r="L29" s="190"/>
      <c r="M29" s="190"/>
      <c r="N29" s="190"/>
      <c r="O29" s="190"/>
      <c r="P29" s="190"/>
      <c r="Q29" s="190"/>
      <c r="R29" s="190"/>
      <c r="S29" s="190"/>
      <c r="T29" s="191"/>
    </row>
    <row r="30" spans="7:20" ht="12.75" customHeight="1" x14ac:dyDescent="0.25">
      <c r="G30" s="189"/>
      <c r="H30" s="190"/>
      <c r="I30" s="190"/>
      <c r="J30" s="190"/>
      <c r="K30" s="190"/>
      <c r="L30" s="190"/>
      <c r="M30" s="190"/>
      <c r="N30" s="190"/>
      <c r="O30" s="190"/>
      <c r="P30" s="190"/>
      <c r="Q30" s="190"/>
      <c r="R30" s="190"/>
      <c r="S30" s="190"/>
      <c r="T30" s="191"/>
    </row>
    <row r="31" spans="7:20" ht="12.75" customHeight="1" x14ac:dyDescent="0.25">
      <c r="G31" s="189"/>
      <c r="H31" s="190"/>
      <c r="I31" s="190"/>
      <c r="J31" s="190"/>
      <c r="K31" s="190"/>
      <c r="L31" s="190"/>
      <c r="M31" s="190"/>
      <c r="N31" s="190"/>
      <c r="O31" s="190"/>
      <c r="P31" s="190"/>
      <c r="Q31" s="190"/>
      <c r="R31" s="190"/>
      <c r="S31" s="190"/>
      <c r="T31" s="191"/>
    </row>
    <row r="32" spans="7:20" ht="12.75" customHeight="1" thickBot="1" x14ac:dyDescent="0.3">
      <c r="G32" s="194"/>
      <c r="H32" s="195"/>
      <c r="I32" s="195"/>
      <c r="J32" s="195"/>
      <c r="K32" s="195"/>
      <c r="L32" s="195"/>
      <c r="M32" s="195"/>
      <c r="N32" s="195"/>
      <c r="O32" s="195"/>
      <c r="P32" s="195"/>
      <c r="Q32" s="195"/>
      <c r="R32" s="195"/>
      <c r="S32" s="195"/>
      <c r="T32" s="196"/>
    </row>
    <row r="33" spans="7:20" ht="12.75" customHeight="1" x14ac:dyDescent="0.25">
      <c r="G33" s="29"/>
      <c r="H33" s="29"/>
      <c r="I33" s="29"/>
      <c r="J33" s="29"/>
      <c r="K33" s="29"/>
      <c r="L33" s="29"/>
      <c r="M33" s="29"/>
      <c r="N33" s="29"/>
      <c r="O33" s="29"/>
      <c r="P33" s="29"/>
      <c r="Q33" s="29"/>
      <c r="R33" s="29"/>
      <c r="S33" s="29"/>
      <c r="T33" s="29"/>
    </row>
    <row r="34" spans="7:20" ht="12.75" customHeight="1" x14ac:dyDescent="0.3">
      <c r="G34" s="30"/>
      <c r="H34" s="30"/>
      <c r="I34" s="30"/>
      <c r="J34" s="30"/>
      <c r="K34" s="30"/>
      <c r="L34" s="30"/>
      <c r="M34" s="30"/>
      <c r="N34" s="30"/>
      <c r="O34" s="30"/>
      <c r="P34" s="30"/>
      <c r="Q34" s="30"/>
      <c r="R34" s="30"/>
      <c r="S34" s="30"/>
      <c r="T34" s="30"/>
    </row>
    <row r="35" spans="7:20" ht="12.75" customHeight="1" x14ac:dyDescent="0.25">
      <c r="G35" s="29"/>
      <c r="H35" s="29"/>
      <c r="I35" s="29"/>
      <c r="J35" s="29"/>
      <c r="K35" s="29"/>
      <c r="L35" s="29"/>
      <c r="M35" s="29"/>
      <c r="N35" s="29"/>
      <c r="O35" s="29"/>
      <c r="P35" s="29"/>
      <c r="Q35" s="29"/>
      <c r="R35" s="29"/>
      <c r="S35" s="29"/>
      <c r="T35" s="29"/>
    </row>
    <row r="36" spans="7:20" ht="12.75" customHeight="1" x14ac:dyDescent="0.25">
      <c r="G36" s="29"/>
      <c r="H36" s="29"/>
      <c r="I36" s="29"/>
      <c r="J36" s="29"/>
      <c r="K36" s="29"/>
      <c r="L36" s="29"/>
      <c r="M36" s="29"/>
      <c r="N36" s="29"/>
      <c r="O36" s="29"/>
      <c r="P36" s="29"/>
      <c r="Q36" s="29"/>
      <c r="R36" s="29"/>
      <c r="S36" s="29"/>
      <c r="T36" s="29"/>
    </row>
    <row r="37" spans="7:20" ht="12.75" customHeight="1" x14ac:dyDescent="0.25">
      <c r="G37" s="29"/>
      <c r="H37" s="29"/>
      <c r="I37" s="29"/>
      <c r="J37" s="29"/>
      <c r="K37" s="29"/>
      <c r="L37" s="29"/>
      <c r="M37" s="29"/>
      <c r="N37" s="29"/>
      <c r="O37" s="29"/>
      <c r="P37" s="29"/>
      <c r="Q37" s="29"/>
      <c r="R37" s="29"/>
      <c r="S37" s="29"/>
    </row>
    <row r="38" spans="7:20" ht="12.75" customHeight="1" x14ac:dyDescent="0.25">
      <c r="G38" s="29"/>
      <c r="H38" s="29"/>
      <c r="I38" s="29"/>
      <c r="J38" s="29"/>
      <c r="K38" s="29"/>
      <c r="L38" s="29"/>
      <c r="M38" s="29"/>
      <c r="N38" s="29"/>
      <c r="O38" s="29"/>
      <c r="P38" s="29"/>
      <c r="Q38" s="29"/>
      <c r="T38" s="29"/>
    </row>
    <row r="39" spans="7:20" ht="12.75" customHeight="1" x14ac:dyDescent="0.25">
      <c r="R39" s="29"/>
      <c r="S39" s="29"/>
      <c r="T39" s="29"/>
    </row>
    <row r="40" spans="7:20" ht="12.75" customHeight="1" x14ac:dyDescent="0.25">
      <c r="G40" s="29"/>
      <c r="H40" s="29"/>
      <c r="I40" s="29"/>
      <c r="J40" s="29"/>
      <c r="K40" s="29"/>
      <c r="L40" s="29"/>
      <c r="M40" s="29"/>
      <c r="N40" s="29"/>
      <c r="O40" s="29"/>
      <c r="P40" s="29"/>
      <c r="Q40" s="29"/>
      <c r="R40" s="29"/>
      <c r="S40" s="29"/>
      <c r="T40" s="29"/>
    </row>
    <row r="41" spans="7:20" ht="12.75" customHeight="1" x14ac:dyDescent="0.25">
      <c r="G41" s="29"/>
      <c r="H41" s="29"/>
      <c r="I41" s="29"/>
      <c r="J41" s="29"/>
      <c r="K41" s="29"/>
      <c r="L41" s="29"/>
      <c r="M41" s="29"/>
      <c r="N41" s="29"/>
      <c r="O41" s="29"/>
      <c r="P41" s="29"/>
      <c r="Q41" s="29"/>
      <c r="R41" s="29"/>
      <c r="S41" s="29"/>
      <c r="T41" s="29"/>
    </row>
    <row r="42" spans="7:20" ht="12.75" customHeight="1" x14ac:dyDescent="0.25">
      <c r="G42" s="29"/>
      <c r="H42" s="29"/>
      <c r="I42" s="29"/>
      <c r="J42" s="29"/>
      <c r="K42" s="29"/>
      <c r="L42" s="29"/>
      <c r="M42" s="29"/>
      <c r="N42" s="29"/>
      <c r="O42" s="29"/>
      <c r="P42" s="29"/>
      <c r="Q42" s="29"/>
      <c r="R42" s="29"/>
      <c r="S42" s="29"/>
      <c r="T42" s="29"/>
    </row>
    <row r="43" spans="7:20" ht="12.75" customHeight="1" x14ac:dyDescent="0.25">
      <c r="G43" s="29"/>
      <c r="H43" s="29"/>
      <c r="I43" s="29"/>
      <c r="J43" s="29"/>
      <c r="K43" s="29"/>
      <c r="L43" s="29"/>
      <c r="M43" s="29"/>
      <c r="N43" s="29"/>
      <c r="O43" s="29"/>
      <c r="P43" s="29"/>
      <c r="Q43" s="29"/>
      <c r="R43" s="29"/>
      <c r="S43" s="29"/>
      <c r="T43" s="29"/>
    </row>
    <row r="44" spans="7:20" ht="12.75" customHeight="1" x14ac:dyDescent="0.25">
      <c r="G44" s="29"/>
      <c r="H44" s="29"/>
      <c r="I44" s="29"/>
      <c r="J44" s="29"/>
      <c r="K44" s="29"/>
      <c r="L44" s="29"/>
      <c r="M44" s="29"/>
      <c r="N44" s="29"/>
      <c r="O44" s="29"/>
      <c r="P44" s="29"/>
      <c r="Q44" s="29"/>
      <c r="R44" s="29"/>
      <c r="S44" s="29"/>
    </row>
    <row r="45" spans="7:20" ht="12.75" customHeight="1" x14ac:dyDescent="0.25">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33203125" defaultRowHeight="13.2" x14ac:dyDescent="0.25"/>
  <cols>
    <col min="1" max="4" width="9.33203125" style="27"/>
    <col min="5" max="5" width="4.6640625" style="27" customWidth="1"/>
    <col min="6" max="16384" width="9.3320312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1.75" customHeight="1" x14ac:dyDescent="0.25">
      <c r="G5" s="202" t="s">
        <v>39</v>
      </c>
      <c r="H5" s="203"/>
      <c r="I5" s="203"/>
      <c r="J5" s="203"/>
      <c r="K5" s="203"/>
      <c r="L5" s="203"/>
      <c r="M5" s="203"/>
      <c r="N5" s="203"/>
    </row>
    <row r="6" spans="1:22" customFormat="1" ht="12.75" customHeight="1" x14ac:dyDescent="0.25">
      <c r="G6" s="203"/>
      <c r="H6" s="203"/>
      <c r="I6" s="203"/>
      <c r="J6" s="203"/>
      <c r="K6" s="203"/>
      <c r="L6" s="203"/>
      <c r="M6" s="203"/>
      <c r="N6" s="203"/>
    </row>
    <row r="7" spans="1:22" customFormat="1" ht="7.5" customHeight="1" x14ac:dyDescent="0.25">
      <c r="G7" s="203"/>
      <c r="H7" s="203"/>
      <c r="I7" s="203"/>
      <c r="J7" s="203"/>
      <c r="K7" s="203"/>
      <c r="L7" s="203"/>
      <c r="M7" s="203"/>
      <c r="N7" s="203"/>
    </row>
    <row r="9" spans="1:22" ht="12.75" customHeight="1" x14ac:dyDescent="0.25">
      <c r="F9" s="23"/>
      <c r="G9" s="200" t="s">
        <v>44</v>
      </c>
      <c r="H9" s="201"/>
      <c r="I9" s="201"/>
      <c r="J9" s="201"/>
      <c r="K9" s="201"/>
      <c r="L9" s="201"/>
      <c r="M9" s="201"/>
      <c r="N9" s="201"/>
      <c r="O9" s="201"/>
      <c r="P9" s="201"/>
      <c r="Q9" s="201"/>
      <c r="R9" s="201"/>
      <c r="S9" s="201"/>
      <c r="T9" s="201"/>
      <c r="U9" s="201"/>
      <c r="V9" s="23"/>
    </row>
    <row r="10" spans="1:22" ht="12.75" customHeight="1" x14ac:dyDescent="0.25">
      <c r="F10" s="24"/>
      <c r="G10" s="201"/>
      <c r="H10" s="201"/>
      <c r="I10" s="201"/>
      <c r="J10" s="201"/>
      <c r="K10" s="201"/>
      <c r="L10" s="201"/>
      <c r="M10" s="201"/>
      <c r="N10" s="201"/>
      <c r="O10" s="201"/>
      <c r="P10" s="201"/>
      <c r="Q10" s="201"/>
      <c r="R10" s="201"/>
      <c r="S10" s="201"/>
      <c r="T10" s="201"/>
      <c r="U10" s="201"/>
    </row>
    <row r="11" spans="1:22" ht="12.75" customHeight="1" x14ac:dyDescent="0.25">
      <c r="F11" s="24"/>
      <c r="G11" s="24"/>
      <c r="H11" s="24"/>
      <c r="I11" s="24"/>
      <c r="J11" s="24"/>
      <c r="K11" s="24"/>
      <c r="L11" s="24"/>
      <c r="M11" s="24"/>
      <c r="N11" s="24"/>
      <c r="O11" s="24"/>
      <c r="P11" s="24"/>
      <c r="Q11" s="24"/>
      <c r="R11" s="24"/>
      <c r="S11" s="24"/>
      <c r="T11" s="24"/>
      <c r="U11" s="24"/>
      <c r="V11" s="24"/>
    </row>
    <row r="12" spans="1:22" ht="12.75" customHeight="1" x14ac:dyDescent="0.25">
      <c r="F12" s="24"/>
      <c r="G12" s="204" t="s">
        <v>45</v>
      </c>
      <c r="H12" s="204"/>
      <c r="I12" s="204"/>
      <c r="J12" s="204"/>
      <c r="K12" s="204"/>
      <c r="L12" s="204"/>
      <c r="M12" s="204"/>
      <c r="N12" s="204"/>
      <c r="O12" s="204"/>
      <c r="P12" s="204"/>
      <c r="Q12" s="204"/>
      <c r="R12" s="204"/>
      <c r="S12" s="204"/>
      <c r="T12" s="204"/>
      <c r="U12" s="204"/>
      <c r="V12" s="24"/>
    </row>
    <row r="13" spans="1:22" ht="12.75" customHeight="1" x14ac:dyDescent="0.25">
      <c r="F13" s="24"/>
      <c r="G13" s="204"/>
      <c r="H13" s="204"/>
      <c r="I13" s="204"/>
      <c r="J13" s="204"/>
      <c r="K13" s="204"/>
      <c r="L13" s="204"/>
      <c r="M13" s="204"/>
      <c r="N13" s="204"/>
      <c r="O13" s="204"/>
      <c r="P13" s="204"/>
      <c r="Q13" s="204"/>
      <c r="R13" s="204"/>
      <c r="S13" s="204"/>
      <c r="T13" s="204"/>
      <c r="U13" s="204"/>
      <c r="V13" s="24"/>
    </row>
    <row r="14" spans="1:22" ht="12.75" customHeight="1" x14ac:dyDescent="0.25">
      <c r="F14" s="24"/>
      <c r="G14" s="204"/>
      <c r="H14" s="204"/>
      <c r="I14" s="204"/>
      <c r="J14" s="204"/>
      <c r="K14" s="204"/>
      <c r="L14" s="204"/>
      <c r="M14" s="204"/>
      <c r="N14" s="204"/>
      <c r="O14" s="204"/>
      <c r="P14" s="204"/>
      <c r="Q14" s="204"/>
      <c r="R14" s="204"/>
      <c r="S14" s="204"/>
      <c r="T14" s="204"/>
      <c r="U14" s="204"/>
      <c r="V14" s="24"/>
    </row>
    <row r="15" spans="1:22" ht="12.75" customHeight="1" x14ac:dyDescent="0.25"/>
    <row r="16" spans="1:22"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33203125" defaultRowHeight="13.2" x14ac:dyDescent="0.25"/>
  <cols>
    <col min="1" max="4" width="9.33203125" style="27"/>
    <col min="5" max="5" width="4.6640625" style="27" customWidth="1"/>
    <col min="6" max="16384" width="9.3320312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2.5" customHeight="1" x14ac:dyDescent="0.25">
      <c r="G5" s="202" t="s">
        <v>39</v>
      </c>
      <c r="H5" s="203"/>
      <c r="I5" s="203"/>
      <c r="J5" s="203"/>
      <c r="K5" s="203"/>
      <c r="L5" s="203"/>
      <c r="M5" s="203"/>
      <c r="N5" s="203"/>
    </row>
    <row r="6" spans="1:22" customFormat="1" ht="12.75" customHeight="1" x14ac:dyDescent="0.25">
      <c r="G6" s="203"/>
      <c r="H6" s="203"/>
      <c r="I6" s="203"/>
      <c r="J6" s="203"/>
      <c r="K6" s="203"/>
      <c r="L6" s="203"/>
      <c r="M6" s="203"/>
      <c r="N6" s="203"/>
    </row>
    <row r="7" spans="1:22" customFormat="1" ht="12.75" customHeight="1" x14ac:dyDescent="0.25">
      <c r="G7" s="203"/>
      <c r="H7" s="203"/>
      <c r="I7" s="203"/>
      <c r="J7" s="203"/>
      <c r="K7" s="203"/>
      <c r="L7" s="203"/>
      <c r="M7" s="203"/>
      <c r="N7" s="203"/>
    </row>
    <row r="9" spans="1:22" ht="12.75" customHeight="1" x14ac:dyDescent="0.25">
      <c r="G9" s="205" t="s">
        <v>46</v>
      </c>
      <c r="H9" s="206"/>
      <c r="I9" s="206"/>
    </row>
    <row r="10" spans="1:22" ht="12.75" customHeight="1" x14ac:dyDescent="0.25">
      <c r="G10" s="206"/>
      <c r="H10" s="206"/>
      <c r="I10" s="206"/>
    </row>
    <row r="11" spans="1:22" ht="12.75" customHeight="1" x14ac:dyDescent="0.25">
      <c r="G11" s="24"/>
      <c r="H11" s="24"/>
      <c r="I11" s="24"/>
      <c r="J11" s="24"/>
      <c r="K11" s="24"/>
      <c r="L11" s="24"/>
      <c r="M11" s="24"/>
      <c r="N11" s="24"/>
      <c r="O11" s="24"/>
      <c r="P11" s="24"/>
      <c r="Q11" s="24"/>
      <c r="R11" s="24"/>
      <c r="S11" s="24"/>
      <c r="T11" s="24"/>
      <c r="U11" s="24"/>
      <c r="V11" s="24"/>
    </row>
    <row r="12" spans="1:22" ht="12.75" customHeight="1" x14ac:dyDescent="0.25">
      <c r="G12" s="204" t="s">
        <v>47</v>
      </c>
      <c r="H12" s="204"/>
      <c r="I12" s="204"/>
      <c r="J12" s="204"/>
      <c r="K12" s="204"/>
      <c r="L12" s="204"/>
      <c r="M12" s="204"/>
      <c r="N12" s="204"/>
      <c r="O12" s="204"/>
      <c r="P12" s="204"/>
      <c r="Q12" s="204"/>
      <c r="R12" s="204"/>
      <c r="S12" s="204"/>
      <c r="T12" s="204"/>
      <c r="U12" s="204"/>
      <c r="V12" s="34"/>
    </row>
    <row r="13" spans="1:22" ht="12.75" customHeight="1" x14ac:dyDescent="0.25">
      <c r="G13" s="204"/>
      <c r="H13" s="204"/>
      <c r="I13" s="204"/>
      <c r="J13" s="204"/>
      <c r="K13" s="204"/>
      <c r="L13" s="204"/>
      <c r="M13" s="204"/>
      <c r="N13" s="204"/>
      <c r="O13" s="204"/>
      <c r="P13" s="204"/>
      <c r="Q13" s="204"/>
      <c r="R13" s="204"/>
      <c r="S13" s="204"/>
      <c r="T13" s="204"/>
      <c r="U13" s="204"/>
      <c r="V13" s="34"/>
    </row>
    <row r="14" spans="1:22" ht="12.75" customHeight="1" x14ac:dyDescent="0.25">
      <c r="G14" s="204"/>
      <c r="H14" s="204"/>
      <c r="I14" s="204"/>
      <c r="J14" s="204"/>
      <c r="K14" s="204"/>
      <c r="L14" s="204"/>
      <c r="M14" s="204"/>
      <c r="N14" s="204"/>
      <c r="O14" s="204"/>
      <c r="P14" s="204"/>
      <c r="Q14" s="204"/>
      <c r="R14" s="204"/>
      <c r="S14" s="204"/>
      <c r="T14" s="204"/>
      <c r="U14" s="204"/>
      <c r="V14" s="34"/>
    </row>
    <row r="15" spans="1:22" ht="12.75" customHeight="1" x14ac:dyDescent="0.25">
      <c r="G15" s="204"/>
      <c r="H15" s="204"/>
      <c r="I15" s="204"/>
      <c r="J15" s="204"/>
      <c r="K15" s="204"/>
      <c r="L15" s="204"/>
      <c r="M15" s="204"/>
      <c r="N15" s="204"/>
      <c r="O15" s="204"/>
      <c r="P15" s="204"/>
      <c r="Q15" s="204"/>
      <c r="R15" s="204"/>
      <c r="S15" s="204"/>
      <c r="T15" s="204"/>
      <c r="U15" s="204"/>
      <c r="V15" s="34"/>
    </row>
    <row r="16" spans="1:22" ht="12.75" customHeight="1" x14ac:dyDescent="0.25">
      <c r="G16" s="24"/>
      <c r="H16" s="24"/>
      <c r="I16" s="24"/>
      <c r="J16" s="24"/>
      <c r="K16" s="24"/>
      <c r="L16" s="24"/>
      <c r="M16" s="24"/>
      <c r="N16" s="24"/>
      <c r="O16" s="24"/>
      <c r="P16" s="24"/>
      <c r="Q16" s="24"/>
      <c r="R16" s="24"/>
      <c r="S16" s="24"/>
      <c r="T16" s="24"/>
      <c r="U16" s="24"/>
      <c r="V16" s="24"/>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spans="7:20" ht="12.75" customHeight="1" x14ac:dyDescent="0.25"/>
    <row r="34" spans="7:20" ht="12.75" customHeight="1" x14ac:dyDescent="0.25"/>
    <row r="35" spans="7:20" ht="12.75" customHeight="1" x14ac:dyDescent="0.3">
      <c r="G35" s="30"/>
      <c r="H35" s="30"/>
      <c r="I35" s="30"/>
      <c r="J35" s="30"/>
      <c r="K35" s="30"/>
      <c r="L35" s="30"/>
      <c r="M35" s="30"/>
      <c r="N35" s="30"/>
      <c r="O35" s="30"/>
      <c r="P35" s="30"/>
      <c r="Q35" s="30"/>
      <c r="R35" s="30"/>
      <c r="S35" s="30"/>
      <c r="T35" s="30"/>
    </row>
    <row r="36" spans="7:20" ht="12.75" customHeight="1" x14ac:dyDescent="0.25"/>
    <row r="37" spans="7:20" ht="12.75" customHeight="1" x14ac:dyDescent="0.25"/>
    <row r="38" spans="7:20" ht="12.75" customHeight="1" x14ac:dyDescent="0.25"/>
    <row r="39" spans="7:20" ht="12.75" customHeight="1" x14ac:dyDescent="0.25"/>
    <row r="40" spans="7:20" ht="12.75" customHeight="1" x14ac:dyDescent="0.25"/>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x14ac:dyDescent="0.25">
      <c r="A5" s="39"/>
      <c r="B5" s="39"/>
      <c r="C5" s="39"/>
      <c r="D5" s="39"/>
      <c r="E5" s="39"/>
    </row>
    <row r="6" spans="1:20" customFormat="1" ht="22.5" customHeight="1" x14ac:dyDescent="0.25">
      <c r="G6" s="207" t="s">
        <v>39</v>
      </c>
      <c r="H6" s="207"/>
      <c r="I6" s="207"/>
      <c r="J6" s="207"/>
      <c r="K6" s="207"/>
      <c r="L6" s="207"/>
      <c r="M6" s="207"/>
      <c r="N6" s="207"/>
    </row>
    <row r="7" spans="1:20" customFormat="1" ht="12.75" customHeight="1" x14ac:dyDescent="0.25">
      <c r="G7" s="207"/>
      <c r="H7" s="207"/>
      <c r="I7" s="207"/>
      <c r="J7" s="207"/>
      <c r="K7" s="207"/>
      <c r="L7" s="207"/>
      <c r="M7" s="207"/>
      <c r="N7" s="207"/>
    </row>
    <row r="8" spans="1:20" customFormat="1" ht="12.75" customHeight="1" x14ac:dyDescent="0.25">
      <c r="G8" s="207"/>
      <c r="H8" s="207"/>
      <c r="I8" s="207"/>
      <c r="J8" s="207"/>
      <c r="K8" s="207"/>
      <c r="L8" s="207"/>
      <c r="M8" s="207"/>
      <c r="N8" s="207"/>
    </row>
    <row r="10" spans="1:20" ht="12.75" customHeight="1" x14ac:dyDescent="0.25">
      <c r="G10" s="200" t="s">
        <v>48</v>
      </c>
      <c r="H10" s="201"/>
      <c r="I10" s="201"/>
      <c r="J10" s="201"/>
    </row>
    <row r="11" spans="1:20" ht="12.75" customHeight="1" x14ac:dyDescent="0.25">
      <c r="G11" s="201"/>
      <c r="H11" s="201"/>
      <c r="I11" s="201"/>
      <c r="J11" s="201"/>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93" activePane="bottomRight" state="frozenSplit"/>
      <selection pane="topRight" sqref="A1:IV4"/>
      <selection pane="bottomLeft" sqref="A1:IV4"/>
      <selection pane="bottomRight" activeCell="Z56" sqref="Z56"/>
    </sheetView>
  </sheetViews>
  <sheetFormatPr defaultColWidth="9.33203125" defaultRowHeight="13.2" x14ac:dyDescent="0.25"/>
  <cols>
    <col min="1" max="4" width="9.33203125" style="27"/>
    <col min="5" max="5" width="4.6640625" style="27" customWidth="1"/>
    <col min="6" max="16384" width="9.3320312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x14ac:dyDescent="0.25">
      <c r="A4" s="39"/>
      <c r="B4" s="39"/>
      <c r="C4" s="39"/>
      <c r="D4" s="39"/>
      <c r="E4" s="39"/>
    </row>
    <row r="5" spans="1:22" customFormat="1" ht="22.5" customHeight="1" x14ac:dyDescent="0.25"/>
    <row r="6" spans="1:22" customFormat="1" ht="22.5" customHeight="1" x14ac:dyDescent="0.25">
      <c r="G6" s="207" t="s">
        <v>39</v>
      </c>
      <c r="H6" s="209"/>
      <c r="I6" s="209"/>
      <c r="J6" s="209"/>
      <c r="K6" s="209"/>
      <c r="L6" s="209"/>
      <c r="M6" s="209"/>
      <c r="N6" s="209"/>
    </row>
    <row r="7" spans="1:22" customFormat="1" ht="18" customHeight="1" x14ac:dyDescent="0.25">
      <c r="G7" s="209"/>
      <c r="H7" s="209"/>
      <c r="I7" s="209"/>
      <c r="J7" s="209"/>
      <c r="K7" s="209"/>
      <c r="L7" s="209"/>
      <c r="M7" s="209"/>
      <c r="N7" s="209"/>
    </row>
    <row r="8" spans="1:22" customFormat="1" ht="2.25" customHeight="1" x14ac:dyDescent="0.25">
      <c r="G8" s="209"/>
      <c r="H8" s="209"/>
      <c r="I8" s="209"/>
      <c r="J8" s="209"/>
      <c r="K8" s="209"/>
      <c r="L8" s="209"/>
      <c r="M8" s="209"/>
      <c r="N8" s="209"/>
    </row>
    <row r="9" spans="1:22" ht="12.75" customHeight="1" x14ac:dyDescent="0.25"/>
    <row r="10" spans="1:22" ht="12.75" customHeight="1" x14ac:dyDescent="0.25">
      <c r="G10" s="205" t="s">
        <v>49</v>
      </c>
      <c r="H10" s="205"/>
      <c r="I10" s="205"/>
      <c r="J10" s="205"/>
      <c r="K10" s="205"/>
      <c r="L10" s="205"/>
    </row>
    <row r="11" spans="1:22" ht="12.75" customHeight="1" x14ac:dyDescent="0.25">
      <c r="G11" s="205"/>
      <c r="H11" s="205"/>
      <c r="I11" s="205"/>
      <c r="J11" s="205"/>
      <c r="K11" s="205"/>
      <c r="L11" s="205"/>
    </row>
    <row r="12" spans="1:22" ht="12.75" customHeight="1" x14ac:dyDescent="0.25">
      <c r="G12" s="24"/>
      <c r="H12" s="24"/>
      <c r="I12" s="24"/>
      <c r="J12" s="24"/>
      <c r="K12" s="24"/>
      <c r="L12" s="24"/>
      <c r="M12" s="24"/>
      <c r="N12" s="24"/>
      <c r="O12" s="24"/>
      <c r="P12" s="24"/>
      <c r="Q12" s="24"/>
      <c r="R12" s="24"/>
      <c r="S12" s="24"/>
      <c r="T12" s="24"/>
      <c r="U12" s="24"/>
      <c r="V12" s="24"/>
    </row>
    <row r="13" spans="1:22" ht="12.75" customHeight="1" x14ac:dyDescent="0.25">
      <c r="G13" s="204" t="s">
        <v>50</v>
      </c>
      <c r="H13" s="204"/>
      <c r="I13" s="204"/>
      <c r="J13" s="204"/>
      <c r="K13" s="204"/>
      <c r="L13" s="204"/>
      <c r="M13" s="204"/>
      <c r="N13" s="204"/>
      <c r="O13" s="204"/>
      <c r="P13" s="204"/>
      <c r="Q13" s="204"/>
      <c r="R13" s="204"/>
      <c r="S13" s="204"/>
      <c r="T13" s="204"/>
      <c r="U13" s="34"/>
      <c r="V13" s="34"/>
    </row>
    <row r="14" spans="1:22" ht="12.75" customHeight="1" x14ac:dyDescent="0.25">
      <c r="G14" s="204"/>
      <c r="H14" s="204"/>
      <c r="I14" s="204"/>
      <c r="J14" s="204"/>
      <c r="K14" s="204"/>
      <c r="L14" s="204"/>
      <c r="M14" s="204"/>
      <c r="N14" s="204"/>
      <c r="O14" s="204"/>
      <c r="P14" s="204"/>
      <c r="Q14" s="204"/>
      <c r="R14" s="204"/>
      <c r="S14" s="204"/>
      <c r="T14" s="204"/>
      <c r="U14" s="34"/>
      <c r="V14" s="34"/>
    </row>
    <row r="15" spans="1:22" ht="12.75" customHeight="1" x14ac:dyDescent="0.25">
      <c r="G15" s="204"/>
      <c r="H15" s="204"/>
      <c r="I15" s="204"/>
      <c r="J15" s="204"/>
      <c r="K15" s="204"/>
      <c r="L15" s="204"/>
      <c r="M15" s="204"/>
      <c r="N15" s="204"/>
      <c r="O15" s="204"/>
      <c r="P15" s="204"/>
      <c r="Q15" s="204"/>
      <c r="R15" s="204"/>
      <c r="S15" s="204"/>
      <c r="T15" s="204"/>
      <c r="U15" s="34"/>
      <c r="V15" s="34"/>
    </row>
    <row r="16" spans="1:22" ht="12.75" customHeight="1" x14ac:dyDescent="0.25">
      <c r="G16" s="204"/>
      <c r="H16" s="204"/>
      <c r="I16" s="204"/>
      <c r="J16" s="204"/>
      <c r="K16" s="204"/>
      <c r="L16" s="204"/>
      <c r="M16" s="204"/>
      <c r="N16" s="204"/>
      <c r="O16" s="204"/>
      <c r="P16" s="204"/>
      <c r="Q16" s="204"/>
      <c r="R16" s="204"/>
      <c r="S16" s="204"/>
      <c r="T16" s="204"/>
      <c r="U16" s="34"/>
      <c r="V16" s="34"/>
    </row>
    <row r="17" spans="7:20" ht="12.75" customHeight="1" x14ac:dyDescent="0.25"/>
    <row r="18" spans="7:20" ht="12.75" customHeight="1" x14ac:dyDescent="0.25">
      <c r="G18" s="208" t="s">
        <v>6</v>
      </c>
      <c r="H18" s="210"/>
      <c r="I18" s="210"/>
      <c r="J18" s="29"/>
      <c r="K18" s="29"/>
      <c r="L18" s="29"/>
      <c r="M18" s="29"/>
      <c r="N18" s="29"/>
      <c r="O18" s="29"/>
      <c r="P18" s="29"/>
      <c r="Q18" s="29"/>
      <c r="R18" s="29"/>
      <c r="S18" s="29"/>
      <c r="T18" s="29"/>
    </row>
    <row r="19" spans="7:20" ht="12.75" customHeight="1" x14ac:dyDescent="0.25">
      <c r="G19" s="210"/>
      <c r="H19" s="210"/>
      <c r="I19" s="210"/>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c r="G28" s="24"/>
      <c r="H28" s="24"/>
      <c r="I28" s="24"/>
      <c r="J28" s="24"/>
      <c r="K28" s="24"/>
      <c r="L28" s="24"/>
      <c r="M28" s="24"/>
      <c r="N28" s="24"/>
      <c r="O28" s="24"/>
      <c r="P28" s="24"/>
      <c r="Q28" s="24"/>
      <c r="R28" s="24"/>
      <c r="S28" s="24"/>
      <c r="T28" s="24"/>
    </row>
    <row r="29" spans="7:20" ht="12.75" customHeight="1" x14ac:dyDescent="0.25">
      <c r="G29" s="24"/>
      <c r="H29" s="24"/>
      <c r="I29" s="24"/>
      <c r="J29" s="24"/>
      <c r="K29" s="24"/>
      <c r="L29" s="24"/>
      <c r="M29" s="24"/>
      <c r="N29" s="24"/>
      <c r="O29" s="24"/>
      <c r="P29" s="24"/>
      <c r="Q29" s="24"/>
      <c r="R29" s="24"/>
      <c r="S29" s="24"/>
      <c r="T29" s="24"/>
    </row>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c r="G40" s="208" t="s">
        <v>5</v>
      </c>
      <c r="H40" s="208"/>
      <c r="I40" s="208"/>
    </row>
    <row r="41" spans="7:20" ht="12.75" customHeight="1" x14ac:dyDescent="0.25">
      <c r="G41" s="208"/>
      <c r="H41" s="208"/>
      <c r="I41" s="208"/>
    </row>
    <row r="42" spans="7:20" ht="12.75" customHeight="1" x14ac:dyDescent="0.25">
      <c r="G42" s="109"/>
      <c r="H42" s="109"/>
    </row>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spans="7:9" ht="12.75" customHeight="1" x14ac:dyDescent="0.25"/>
    <row r="50" spans="7:9" ht="12.75" customHeight="1" x14ac:dyDescent="0.25"/>
    <row r="51" spans="7:9" ht="12.75" customHeight="1" x14ac:dyDescent="0.25"/>
    <row r="52" spans="7:9" ht="12.75" customHeight="1" x14ac:dyDescent="0.25"/>
    <row r="53" spans="7:9" ht="12.75" customHeight="1" x14ac:dyDescent="0.25"/>
    <row r="54" spans="7:9" ht="12.75" customHeight="1" x14ac:dyDescent="0.25"/>
    <row r="55" spans="7:9" ht="12.75" customHeight="1" x14ac:dyDescent="0.25"/>
    <row r="56" spans="7:9" ht="12.75" customHeight="1" x14ac:dyDescent="0.25">
      <c r="G56" s="208" t="s">
        <v>51</v>
      </c>
      <c r="H56" s="208"/>
      <c r="I56" s="208"/>
    </row>
    <row r="57" spans="7:9" ht="12.75" customHeight="1" x14ac:dyDescent="0.25">
      <c r="G57" s="208"/>
      <c r="H57" s="208"/>
      <c r="I57" s="208"/>
    </row>
    <row r="58" spans="7:9" ht="12.75" customHeight="1" x14ac:dyDescent="0.25"/>
    <row r="73" spans="7:9" x14ac:dyDescent="0.25">
      <c r="G73" s="208" t="s">
        <v>52</v>
      </c>
      <c r="H73" s="208"/>
      <c r="I73" s="208"/>
    </row>
    <row r="74" spans="7:9" x14ac:dyDescent="0.25">
      <c r="G74" s="208"/>
      <c r="H74" s="208"/>
      <c r="I74" s="208"/>
    </row>
  </sheetData>
  <sheetProtection selectLockedCells="1" selectUnlockedCells="1"/>
  <mergeCells count="7">
    <mergeCell ref="G40:I41"/>
    <mergeCell ref="G56:I57"/>
    <mergeCell ref="G73:I74"/>
    <mergeCell ref="G6:N8"/>
    <mergeCell ref="G10:L11"/>
    <mergeCell ref="G13:T16"/>
    <mergeCell ref="G18:I19"/>
  </mergeCells>
  <pageMargins left="0.19685039370078741" right="0.19685039370078741" top="0.19685039370078741" bottom="0.19685039370078741" header="0.19685039370078741" footer="0.19685039370078741"/>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11" t="s">
        <v>39</v>
      </c>
      <c r="H6" s="211"/>
      <c r="I6" s="211"/>
      <c r="J6" s="211"/>
      <c r="K6" s="211"/>
      <c r="L6" s="211"/>
      <c r="M6" s="211"/>
      <c r="N6" s="211"/>
    </row>
    <row r="7" spans="1:20" customFormat="1" ht="12.75" customHeight="1" x14ac:dyDescent="0.25">
      <c r="G7" s="211"/>
      <c r="H7" s="211"/>
      <c r="I7" s="211"/>
      <c r="J7" s="211"/>
      <c r="K7" s="211"/>
      <c r="L7" s="211"/>
      <c r="M7" s="211"/>
      <c r="N7" s="211"/>
    </row>
    <row r="8" spans="1:20" customFormat="1" ht="12.75" customHeight="1" x14ac:dyDescent="0.25">
      <c r="G8" s="211"/>
      <c r="H8" s="211"/>
      <c r="I8" s="211"/>
      <c r="J8" s="211"/>
      <c r="K8" s="211"/>
      <c r="L8" s="211"/>
      <c r="M8" s="211"/>
      <c r="N8" s="211"/>
    </row>
    <row r="10" spans="1:20" ht="12.75" customHeight="1" x14ac:dyDescent="0.25">
      <c r="G10" s="205" t="s">
        <v>53</v>
      </c>
      <c r="H10" s="205"/>
      <c r="I10" s="205"/>
      <c r="J10" s="205"/>
      <c r="K10" s="205"/>
      <c r="L10" s="205"/>
    </row>
    <row r="11" spans="1:20" ht="12.75" customHeight="1" x14ac:dyDescent="0.25">
      <c r="G11" s="205"/>
      <c r="H11" s="205"/>
      <c r="I11" s="205"/>
      <c r="J11" s="205"/>
      <c r="K11" s="205"/>
      <c r="L11" s="205"/>
    </row>
    <row r="12" spans="1:20" ht="12.75" customHeight="1" x14ac:dyDescent="0.25">
      <c r="G12" s="24"/>
      <c r="H12" s="24"/>
      <c r="I12" s="24"/>
      <c r="J12" s="24"/>
      <c r="K12" s="24"/>
      <c r="L12" s="24"/>
      <c r="M12" s="24"/>
      <c r="N12" s="24"/>
      <c r="O12" s="24"/>
      <c r="P12" s="24"/>
      <c r="Q12" s="24"/>
      <c r="R12" s="24"/>
      <c r="S12" s="24"/>
      <c r="T12" s="24"/>
    </row>
    <row r="13" spans="1:20" ht="12.75" customHeight="1" x14ac:dyDescent="0.25">
      <c r="G13" s="204" t="s">
        <v>54</v>
      </c>
      <c r="H13" s="204"/>
      <c r="I13" s="204"/>
      <c r="J13" s="204"/>
      <c r="K13" s="204"/>
      <c r="L13" s="204"/>
      <c r="M13" s="204"/>
      <c r="N13" s="204"/>
      <c r="O13" s="204"/>
      <c r="P13" s="204"/>
      <c r="Q13" s="204"/>
      <c r="R13" s="204"/>
      <c r="S13" s="204"/>
      <c r="T13" s="204"/>
    </row>
    <row r="14" spans="1:20" ht="12.75" customHeight="1" x14ac:dyDescent="0.25">
      <c r="G14" s="204"/>
      <c r="H14" s="204"/>
      <c r="I14" s="204"/>
      <c r="J14" s="204"/>
      <c r="K14" s="204"/>
      <c r="L14" s="204"/>
      <c r="M14" s="204"/>
      <c r="N14" s="204"/>
      <c r="O14" s="204"/>
      <c r="P14" s="204"/>
      <c r="Q14" s="204"/>
      <c r="R14" s="204"/>
      <c r="S14" s="204"/>
      <c r="T14" s="204"/>
    </row>
    <row r="15" spans="1:20" ht="12.75" customHeight="1" x14ac:dyDescent="0.25">
      <c r="G15" s="204"/>
      <c r="H15" s="204"/>
      <c r="I15" s="204"/>
      <c r="J15" s="204"/>
      <c r="K15" s="204"/>
      <c r="L15" s="204"/>
      <c r="M15" s="204"/>
      <c r="N15" s="204"/>
      <c r="O15" s="204"/>
      <c r="P15" s="204"/>
      <c r="Q15" s="204"/>
      <c r="R15" s="204"/>
      <c r="S15" s="204"/>
      <c r="T15" s="204"/>
    </row>
    <row r="16" spans="1:20" ht="12.75" customHeight="1" x14ac:dyDescent="0.25">
      <c r="G16" s="204"/>
      <c r="H16" s="204"/>
      <c r="I16" s="204"/>
      <c r="J16" s="204"/>
      <c r="K16" s="204"/>
      <c r="L16" s="204"/>
      <c r="M16" s="204"/>
      <c r="N16" s="204"/>
      <c r="O16" s="204"/>
      <c r="P16" s="204"/>
      <c r="Q16" s="204"/>
      <c r="R16" s="204"/>
      <c r="S16" s="204"/>
      <c r="T16" s="204"/>
    </row>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34"/>
      <c r="H33" s="34"/>
      <c r="I33" s="34"/>
      <c r="J33" s="34"/>
      <c r="K33" s="34"/>
      <c r="L33" s="34"/>
      <c r="M33" s="34"/>
      <c r="N33" s="34"/>
      <c r="O33" s="34"/>
      <c r="P33" s="34"/>
      <c r="Q33" s="34"/>
      <c r="R33" s="34"/>
      <c r="S33" s="34"/>
      <c r="T33" s="34"/>
    </row>
    <row r="34" spans="7:20" ht="12.75" customHeight="1" x14ac:dyDescent="0.25">
      <c r="G34" s="34"/>
      <c r="H34" s="34"/>
      <c r="I34" s="34"/>
      <c r="J34" s="34"/>
      <c r="K34" s="34"/>
      <c r="L34" s="34"/>
      <c r="M34" s="34"/>
      <c r="N34" s="34"/>
      <c r="O34" s="34"/>
      <c r="P34" s="34"/>
      <c r="Q34" s="34"/>
      <c r="R34" s="34"/>
      <c r="S34" s="34"/>
      <c r="T34" s="34"/>
    </row>
    <row r="35" spans="7:20" ht="12.75" customHeight="1" x14ac:dyDescent="0.25">
      <c r="G35" s="34"/>
      <c r="H35" s="34"/>
      <c r="I35" s="34"/>
      <c r="J35" s="34"/>
      <c r="K35" s="34"/>
      <c r="L35" s="34"/>
      <c r="M35" s="34"/>
      <c r="N35" s="34"/>
      <c r="O35" s="34"/>
      <c r="P35" s="34"/>
      <c r="Q35" s="34"/>
      <c r="R35" s="34"/>
      <c r="S35" s="34"/>
      <c r="T35" s="34"/>
    </row>
    <row r="36" spans="7:20" ht="12.75" customHeight="1" x14ac:dyDescent="0.25">
      <c r="G36" s="34"/>
      <c r="H36" s="34"/>
      <c r="I36" s="34"/>
      <c r="J36" s="34"/>
      <c r="K36" s="34"/>
      <c r="L36" s="34"/>
      <c r="M36" s="34"/>
      <c r="N36" s="34"/>
      <c r="O36" s="34"/>
      <c r="P36" s="34"/>
      <c r="Q36" s="34"/>
      <c r="R36" s="34"/>
      <c r="S36" s="34"/>
      <c r="T36" s="34"/>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IV4"/>
      <selection pane="bottomLeft" sqref="A1:IV4"/>
      <selection pane="bottomRight" activeCell="F9" sqref="F9"/>
    </sheetView>
  </sheetViews>
  <sheetFormatPr defaultColWidth="9.33203125" defaultRowHeight="13.2" x14ac:dyDescent="0.25"/>
  <cols>
    <col min="1" max="4" width="9.33203125" style="27"/>
    <col min="5" max="5" width="4.6640625" style="27" customWidth="1"/>
    <col min="6" max="16384" width="9.3320312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07" t="s">
        <v>39</v>
      </c>
      <c r="H6" s="207"/>
      <c r="I6" s="207"/>
      <c r="J6" s="207"/>
      <c r="K6" s="207"/>
      <c r="L6" s="207"/>
      <c r="M6" s="207"/>
      <c r="N6" s="207"/>
    </row>
    <row r="7" spans="1:20" customFormat="1" ht="12.75" customHeight="1" x14ac:dyDescent="0.25">
      <c r="G7" s="207"/>
      <c r="H7" s="207"/>
      <c r="I7" s="207"/>
      <c r="J7" s="207"/>
      <c r="K7" s="207"/>
      <c r="L7" s="207"/>
      <c r="M7" s="207"/>
      <c r="N7" s="207"/>
    </row>
    <row r="8" spans="1:20" customFormat="1" ht="12.75" customHeight="1" x14ac:dyDescent="0.25">
      <c r="G8" s="207"/>
      <c r="H8" s="207"/>
      <c r="I8" s="207"/>
      <c r="J8" s="207"/>
      <c r="K8" s="207"/>
      <c r="L8" s="207"/>
      <c r="M8" s="207"/>
      <c r="N8" s="207"/>
    </row>
    <row r="10" spans="1:20" ht="12.75" customHeight="1" x14ac:dyDescent="0.25">
      <c r="G10" s="205" t="s">
        <v>55</v>
      </c>
      <c r="H10" s="205"/>
      <c r="I10" s="205"/>
      <c r="J10" s="205"/>
      <c r="K10" s="205"/>
      <c r="L10" s="205"/>
    </row>
    <row r="11" spans="1:20" ht="12.75" customHeight="1" x14ac:dyDescent="0.25">
      <c r="G11" s="205"/>
      <c r="H11" s="205"/>
      <c r="I11" s="205"/>
      <c r="J11" s="205"/>
      <c r="K11" s="205"/>
      <c r="L11" s="205"/>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fad5814e62747ed9f131defefc62dac xmlns="84571637-c7f9-44a1-95b1-d459eb7afb4e">
      <Terms xmlns="http://schemas.microsoft.com/office/infopath/2007/PartnerControls"/>
    </pfad5814e62747ed9f131defefc62dac>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DEECD_Description xmlns="http://schemas.microsoft.com/sharepoint/v3">Chemical Register tempalte</DEECD_Description>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FE773C-AE17-456C-972E-8CB24314252E}">
  <ds:schemaRefs>
    <ds:schemaRef ds:uri="http://schemas.microsoft.com/office/2006/metadata/properties"/>
    <ds:schemaRef ds:uri="http://schemas.microsoft.com/office/infopath/2007/PartnerControls"/>
    <ds:schemaRef ds:uri="84571637-c7f9-44a1-95b1-d459eb7afb4e"/>
    <ds:schemaRef ds:uri="http://schemas.microsoft.com/sharepoint/v3"/>
    <ds:schemaRef ds:uri="cb9114c1-daad-44dd-acad-30f4246641f2"/>
  </ds:schemaRefs>
</ds:datastoreItem>
</file>

<file path=customXml/itemProps2.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3.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Caitlin Richardson</cp:lastModifiedBy>
  <cp:revision/>
  <cp:lastPrinted>2024-06-10T20:12:42Z</cp:lastPrinted>
  <dcterms:created xsi:type="dcterms:W3CDTF">2012-07-10T05:09:58Z</dcterms:created>
  <dcterms:modified xsi:type="dcterms:W3CDTF">2025-06-20T04:40:13Z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ies>
</file>